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Refrigerantes" sheetId="2" state="visible" r:id="rId4"/>
    <sheet name="1 Datos" sheetId="3" state="visible" r:id="rId5"/>
    <sheet name="2 Pre-arranque" sheetId="4" state="visible" r:id="rId6"/>
    <sheet name="3 Estanqueidad y vacío" sheetId="5" state="visible" r:id="rId7"/>
    <sheet name="4 Carga" sheetId="6" state="visible" r:id="rId8"/>
    <sheet name="5 Protecciones" sheetId="7" state="visible" r:id="rId9"/>
    <sheet name="6 Lecturas" sheetId="8" state="visible" r:id="rId10"/>
    <sheet name="7 Pulldown" sheetId="9" state="visible" r:id="rId11"/>
    <sheet name="8 Parámetros" sheetId="10" state="visible" r:id="rId12"/>
    <sheet name="9 Cierre y firmas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<sst xmlns="http://schemas.openxmlformats.org/spreadsheetml/2006/main" count="288" uniqueCount="236">
  <si>
    <t xml:space="preserve">Protocolo de puesta en marcha — plantilla friobase (B-005)</t>
  </si>
  <si>
    <t xml:space="preserve">Cómo usarla</t>
  </si>
  <si>
    <t xml:space="preserve">1. Rellena solo las celdas AMARILLAS (texto azul). El resto se calcula solo.</t>
  </si>
  <si>
    <t xml:space="preserve">2. La columna gris "Ejemplo" muestra el formato esperado; no hace falta borrarla.</t>
  </si>
  <si>
    <t xml:space="preserve">3. Hojas en orden de trabajo: Datos → Pre-arranque → Estanqueidad y vacío → Carga → Protecciones → Lecturas → Pulldown → Parámetros → Cierre y firmas.</t>
  </si>
  <si>
    <t xml:space="preserve">4. Para entregar: Archivo → Exportar / Imprimir a PDF (todas las hojas). Firma en papel o digital la hoja "9 Cierre".</t>
  </si>
  <si>
    <t xml:space="preserve">Cálculos automáticos</t>
  </si>
  <si>
    <t xml:space="preserve">· Toneladas equivalentes de CO₂ = carga (kg) × PCA / 1000. El PCA sale de la tabla de la hoja "Refrigerantes" (valores de referencia; compruébalos con la ficha del gas).</t>
  </si>
  <si>
    <t xml:space="preserve">· Frecuencia mínima de control de fugas según tCO₂eq: ≥5 t → 12 meses; ≥50 t → 6 meses; ≥500 t → 3 meses (sin sistema de detección). Con detección de fugas instalado la frecuencia se reduce a la mitad. Equipos herméticamente sellados &lt; 10 t: exentos. Verifica siempre con el Reglamento (UE) 2024/573.</t>
  </si>
  <si>
    <t xml:space="preserve">· Prueba de estanqueidad: corrige la presión final por la variación de temperatura ambiente (gas ideal) y compara la caída con la tolerancia que tú fijes.</t>
  </si>
  <si>
    <t xml:space="preserve">· Recalentamiento = T aspiración − T evaporación saturada (rocío). Subenfriamiento = T condensación saturada (burbuja) − T línea de líquido. Las temperaturas saturadas las lees en tu manómetro digital o app para el refrigerante concreto.</t>
  </si>
  <si>
    <t xml:space="preserve">Aviso</t>
  </si>
  <si>
    <t xml:space="preserve">Plantilla orientativa. No sustituye la documentación exigida por el RSIF (RD 552/2019), la UNE-EN 378 ni las instrucciones del fabricante. Adáptala a tu empresa.</t>
  </si>
  <si>
    <t xml:space="preserve">Leyenda:</t>
  </si>
  <si>
    <t xml:space="preserve">Celda a rellenar</t>
  </si>
  <si>
    <t xml:space="preserve">Ejemplo de formato</t>
  </si>
  <si>
    <t xml:space="preserve">Tabla de referencia de refrigerantes</t>
  </si>
  <si>
    <t xml:space="preserve">friobase.es · B-005 Protocolo de puesta en marcha · Celdas amarillas: rellenar. Columna gris: ejemplo de formato.</t>
  </si>
  <si>
    <t xml:space="preserve">Refrigerante</t>
  </si>
  <si>
    <t xml:space="preserve">PCA (ref.)</t>
  </si>
  <si>
    <t xml:space="preserve">Tipo</t>
  </si>
  <si>
    <t xml:space="preserve">Nota</t>
  </si>
  <si>
    <t xml:space="preserve">R-404A</t>
  </si>
  <si>
    <t xml:space="preserve">HFC</t>
  </si>
  <si>
    <t xml:space="preserve">Servicio con gas virgen prohibido desde 2025</t>
  </si>
  <si>
    <t xml:space="preserve">R-507A</t>
  </si>
  <si>
    <t xml:space="preserve">R-410A</t>
  </si>
  <si>
    <t xml:space="preserve">R-407A</t>
  </si>
  <si>
    <t xml:space="preserve">R-407F</t>
  </si>
  <si>
    <t xml:space="preserve">R-134a</t>
  </si>
  <si>
    <t xml:space="preserve">R-448A</t>
  </si>
  <si>
    <t xml:space="preserve">HFC/HFO</t>
  </si>
  <si>
    <t xml:space="preserve">R-449A</t>
  </si>
  <si>
    <t xml:space="preserve">R-513A</t>
  </si>
  <si>
    <t xml:space="preserve">R-32</t>
  </si>
  <si>
    <t xml:space="preserve">R-454B</t>
  </si>
  <si>
    <t xml:space="preserve">R-454C</t>
  </si>
  <si>
    <t xml:space="preserve">A2L</t>
  </si>
  <si>
    <t xml:space="preserve">R-455A</t>
  </si>
  <si>
    <t xml:space="preserve">R-1234ze(E)</t>
  </si>
  <si>
    <t xml:space="preserve">HFO</t>
  </si>
  <si>
    <t xml:space="preserve">R-1234yf</t>
  </si>
  <si>
    <t xml:space="preserve">R-290</t>
  </si>
  <si>
    <t xml:space="preserve">HC</t>
  </si>
  <si>
    <t xml:space="preserve">A3 inflamable</t>
  </si>
  <si>
    <t xml:space="preserve">R-1270</t>
  </si>
  <si>
    <t xml:space="preserve">R-600a</t>
  </si>
  <si>
    <t xml:space="preserve">R-744</t>
  </si>
  <si>
    <t xml:space="preserve">Natural (CO₂)</t>
  </si>
  <si>
    <t xml:space="preserve">Alta presión</t>
  </si>
  <si>
    <t xml:space="preserve">R-717</t>
  </si>
  <si>
    <t xml:space="preserve">Natural (NH₃)</t>
  </si>
  <si>
    <t xml:space="preserve">B2L tóxico</t>
  </si>
  <si>
    <t xml:space="preserve">PCA: valores de referencia habituales (AR4, base del Reglamento 517/2014). El Reglamento 2024/573 y el impuesto español pueden usar valores algo distintos: comprueba la ficha del gas. Añade filas si usas otro refrigerante.</t>
  </si>
  <si>
    <t xml:space="preserve">1 · Datos de la instalación</t>
  </si>
  <si>
    <t xml:space="preserve">Campo</t>
  </si>
  <si>
    <t xml:space="preserve">Valor</t>
  </si>
  <si>
    <t xml:space="preserve">Ejemplo</t>
  </si>
  <si>
    <t xml:space="preserve">Cliente / titular</t>
  </si>
  <si>
    <t xml:space="preserve">Frigoríficos del Turia S.L.</t>
  </si>
  <si>
    <t xml:space="preserve">Dirección de la instalación</t>
  </si>
  <si>
    <t xml:space="preserve">Pol. Ind. Fuente del Jarro, Paterna</t>
  </si>
  <si>
    <t xml:space="preserve">Nº de registro de la instalación (industria, RSIF)</t>
  </si>
  <si>
    <t xml:space="preserve">IF-46/012345</t>
  </si>
  <si>
    <t xml:space="preserve">Nivel de la instalación (RSIF)</t>
  </si>
  <si>
    <t xml:space="preserve">Nivel 2</t>
  </si>
  <si>
    <t xml:space="preserve">Empresa frigorista instaladora</t>
  </si>
  <si>
    <t xml:space="preserve">Frío Ejemplo S.L.</t>
  </si>
  <si>
    <t xml:space="preserve">Nº de registro de la empresa frigorista</t>
  </si>
  <si>
    <t xml:space="preserve">EF-46/0999</t>
  </si>
  <si>
    <t xml:space="preserve">Técnico responsable de la puesta en marcha</t>
  </si>
  <si>
    <t xml:space="preserve">J. García</t>
  </si>
  <si>
    <t xml:space="preserve">Nº certificado F-Gas del técnico</t>
  </si>
  <si>
    <t xml:space="preserve">CV-FG-12345</t>
  </si>
  <si>
    <t xml:space="preserve">Fecha de puesta en marcha</t>
  </si>
  <si>
    <t xml:space="preserve">2026-10-12</t>
  </si>
  <si>
    <t xml:space="preserve">Tipo de instalación / aplicación</t>
  </si>
  <si>
    <t xml:space="preserve">Central MT+LT, cámaras de congelado</t>
  </si>
  <si>
    <t xml:space="preserve">Carga total de refrigerante (kg)</t>
  </si>
  <si>
    <t xml:space="preserve">250</t>
  </si>
  <si>
    <t xml:space="preserve">PCA del refrigerante</t>
  </si>
  <si>
    <t xml:space="preserve">Toneladas equivalentes de CO₂</t>
  </si>
  <si>
    <t xml:space="preserve">Frecuencia mínima de control de fugas</t>
  </si>
  <si>
    <t xml:space="preserve">¿Sistema de detección de fugas instalado?</t>
  </si>
  <si>
    <t xml:space="preserve">Sí</t>
  </si>
  <si>
    <t xml:space="preserve">Presión máxima admisible PS lado de alta (bar)</t>
  </si>
  <si>
    <t xml:space="preserve">120</t>
  </si>
  <si>
    <t xml:space="preserve">Presión máxima admisible PS lado de baja (bar)</t>
  </si>
  <si>
    <t xml:space="preserve">60</t>
  </si>
  <si>
    <t xml:space="preserve">Tipo y cantidad de aceite (L)</t>
  </si>
  <si>
    <t xml:space="preserve">POE 32 · 12 L</t>
  </si>
  <si>
    <t xml:space="preserve">Nº de serie / modelo de equipos principales</t>
  </si>
  <si>
    <t xml:space="preserve">Central XYZ-4 nº 2026-001</t>
  </si>
  <si>
    <t xml:space="preserve">Frecuencias según tCO₂eq (Reglamento UE 2024/573). Con refrigerantes naturales (CO₂, NH₃, HC) el control periódico por tCO₂eq no aplica, pero la buena práctica y el RSIF siguen exigiendo revisiones. Equipos herméticos &lt; 10 t exentos.</t>
  </si>
  <si>
    <t xml:space="preserve">2 · Pre-arranque: mecánico, eléctrico y obra</t>
  </si>
  <si>
    <t xml:space="preserve">#</t>
  </si>
  <si>
    <t xml:space="preserve">Comprobación</t>
  </si>
  <si>
    <t xml:space="preserve">Resultado</t>
  </si>
  <si>
    <t xml:space="preserve">Observaciones</t>
  </si>
  <si>
    <t xml:space="preserve">Equipos y soportes según plano; antivibratorios montados</t>
  </si>
  <si>
    <t xml:space="preserve">OK</t>
  </si>
  <si>
    <t xml:space="preserve">Tuberías soportadas, aisladas y sin roces; pendientes de aspiración correctas</t>
  </si>
  <si>
    <t xml:space="preserve">Válvulas de servicio en posición correcta (abiertas/cerradas según secuencia)</t>
  </si>
  <si>
    <t xml:space="preserve">Válvulas de seguridad instaladas, taradas y con descarga conducida</t>
  </si>
  <si>
    <t xml:space="preserve">Filtros secadores y visores instalados en la línea de líquido</t>
  </si>
  <si>
    <t xml:space="preserve">Sondas y transductores en su posición y conexionados</t>
  </si>
  <si>
    <t xml:space="preserve">Cuadro eléctrico: aprietes, protecciones dimensionadas, tierra comprobada</t>
  </si>
  <si>
    <t xml:space="preserve">Sentido de giro de compresores, ventiladores y bombas verificado</t>
  </si>
  <si>
    <t xml:space="preserve">Tensión de alimentación medida en las tres fases</t>
  </si>
  <si>
    <t xml:space="preserve">Resistencias de cárter conectadas ≥ 12 h antes del arranque (o lo que indique el fabricante)</t>
  </si>
  <si>
    <t xml:space="preserve">Desagües de evaporadores con pendiente y resistencia/sifón según aplicación</t>
  </si>
  <si>
    <t xml:space="preserve">Sala de máquinas: ventilación, detector de gas y señalización según refrigerante</t>
  </si>
  <si>
    <t xml:space="preserve">Placa de características y etiquetado F-Gas del equipo (si aplica)</t>
  </si>
  <si>
    <t xml:space="preserve">Documentación del fabricante disponible en obra</t>
  </si>
  <si>
    <t xml:space="preserve">Comprobaciones NOK</t>
  </si>
  <si>
    <t xml:space="preserve">Comprobaciones pendientes (vacías)</t>
  </si>
  <si>
    <t xml:space="preserve">3 · Prueba de estanqueidad y vacío</t>
  </si>
  <si>
    <t xml:space="preserve">Prueba de estanqueidad (con nitrógeno seco)</t>
  </si>
  <si>
    <t xml:space="preserve">Tramo / circuito probado</t>
  </si>
  <si>
    <t xml:space="preserve">Lado de alta</t>
  </si>
  <si>
    <t xml:space="preserve">Presión de prueba relativa (bar)</t>
  </si>
  <si>
    <t xml:space="preserve">40</t>
  </si>
  <si>
    <t xml:space="preserve">Fecha y hora de inicio</t>
  </si>
  <si>
    <t xml:space="preserve">2026-10-10 09:00</t>
  </si>
  <si>
    <t xml:space="preserve">Fecha y hora de fin</t>
  </si>
  <si>
    <t xml:space="preserve">2026-10-11 09:00</t>
  </si>
  <si>
    <t xml:space="preserve">Duración (h)</t>
  </si>
  <si>
    <t xml:space="preserve">24</t>
  </si>
  <si>
    <t xml:space="preserve">Presión inicial relativa (bar)</t>
  </si>
  <si>
    <t xml:space="preserve">40.00</t>
  </si>
  <si>
    <t xml:space="preserve">Temperatura ambiente inicial (°C)</t>
  </si>
  <si>
    <t xml:space="preserve">18</t>
  </si>
  <si>
    <t xml:space="preserve">Presión final relativa (bar)</t>
  </si>
  <si>
    <t xml:space="preserve">39.70</t>
  </si>
  <si>
    <t xml:space="preserve">Temperatura ambiente final (°C)</t>
  </si>
  <si>
    <t xml:space="preserve">15</t>
  </si>
  <si>
    <t xml:space="preserve">Presión final esperada corregida por temperatura (bar rel)</t>
  </si>
  <si>
    <t xml:space="preserve">Corrección de gas ideal con presiones absolutas (1,013 bar). La tolerancia la fija la empresa o el proyecto.</t>
  </si>
  <si>
    <t xml:space="preserve">Diferencia real − esperada (bar)</t>
  </si>
  <si>
    <t xml:space="preserve">Tolerancia admitida (bar)</t>
  </si>
  <si>
    <t xml:space="preserve">0.10</t>
  </si>
  <si>
    <t xml:space="preserve">Resultado prueba de estanqueidad</t>
  </si>
  <si>
    <t xml:space="preserve">Vacío</t>
  </si>
  <si>
    <t xml:space="preserve">Bomba de vacío / vacuómetro (modelo)</t>
  </si>
  <si>
    <t xml:space="preserve">2 etapas · vacuómetro digital</t>
  </si>
  <si>
    <t xml:space="preserve">Vacío objetivo (micras)</t>
  </si>
  <si>
    <t xml:space="preserve">500</t>
  </si>
  <si>
    <t xml:space="preserve">Ver B-003 para objetivos por refrigerante (en CO₂, cuidado con el hielo seco al romper vacío).</t>
  </si>
  <si>
    <t xml:space="preserve">Vacío alcanzado (micras)</t>
  </si>
  <si>
    <t xml:space="preserve">350</t>
  </si>
  <si>
    <t xml:space="preserve">Tiempo total de vacío (h)</t>
  </si>
  <si>
    <t xml:space="preserve">6</t>
  </si>
  <si>
    <t xml:space="preserve">Prueba de subida: duración (min)</t>
  </si>
  <si>
    <t xml:space="preserve">Prueba de subida: lectura final (micras)</t>
  </si>
  <si>
    <t xml:space="preserve">600</t>
  </si>
  <si>
    <t xml:space="preserve">Subida (micras)</t>
  </si>
  <si>
    <t xml:space="preserve">Resultado vacío</t>
  </si>
  <si>
    <t xml:space="preserve">4 · Carga de refrigerante y aceite</t>
  </si>
  <si>
    <t xml:space="preserve">Línea</t>
  </si>
  <si>
    <t xml:space="preserve">Nº botella / lote</t>
  </si>
  <si>
    <t xml:space="preserve">kg cargados</t>
  </si>
  <si>
    <t xml:space="preserve">TOTAL</t>
  </si>
  <si>
    <t xml:space="preserve">Carga de diseño (hoja 1)</t>
  </si>
  <si>
    <t xml:space="preserve">Diferencia</t>
  </si>
  <si>
    <t xml:space="preserve">B-77123 / L2609</t>
  </si>
  <si>
    <t xml:space="preserve">Carga en fase líquida por recipiente</t>
  </si>
  <si>
    <t xml:space="preserve">Aceite añadido</t>
  </si>
  <si>
    <t xml:space="preserve">Tipo:</t>
  </si>
  <si>
    <t xml:space="preserve">litros</t>
  </si>
  <si>
    <t xml:space="preserve">5 · Verificación de protecciones y seguridades</t>
  </si>
  <si>
    <t xml:space="preserve">Protección</t>
  </si>
  <si>
    <t xml:space="preserve">Valor de ajuste</t>
  </si>
  <si>
    <t xml:space="preserve">Valor de disparo medido</t>
  </si>
  <si>
    <t xml:space="preserve">Rearme OK</t>
  </si>
  <si>
    <t xml:space="preserve">Unidad</t>
  </si>
  <si>
    <t xml:space="preserve">Presostato de alta (HP)</t>
  </si>
  <si>
    <t xml:space="preserve">Presostato de baja (LP)</t>
  </si>
  <si>
    <t xml:space="preserve">Alta temperatura de descarga</t>
  </si>
  <si>
    <t xml:space="preserve">Presión diferencial de aceite / nivel de aceite</t>
  </si>
  <si>
    <t xml:space="preserve">Relé térmico / protección motor compresor</t>
  </si>
  <si>
    <t xml:space="preserve">Válvula de seguridad lado de alta (tarado)</t>
  </si>
  <si>
    <t xml:space="preserve">Válvula de seguridad lado de baja (tarado)</t>
  </si>
  <si>
    <t xml:space="preserve">Detector de fugas: umbral de prealarma</t>
  </si>
  <si>
    <t xml:space="preserve">Detector de fugas: umbral de alarma</t>
  </si>
  <si>
    <t xml:space="preserve">Alarma de alta temperatura en cámara</t>
  </si>
  <si>
    <t xml:space="preserve">Seta de emergencia / paro general</t>
  </si>
  <si>
    <t xml:space="preserve">110</t>
  </si>
  <si>
    <t xml:space="preserve">109.5</t>
  </si>
  <si>
    <t xml:space="preserve">bar</t>
  </si>
  <si>
    <t xml:space="preserve">Disparo forzado cerrando ventiladores</t>
  </si>
  <si>
    <t xml:space="preserve">6 · Lecturas en régimen estabilizado</t>
  </si>
  <si>
    <t xml:space="preserve">Circuito / compresor</t>
  </si>
  <si>
    <t xml:space="preserve">P aspiración (bar)</t>
  </si>
  <si>
    <t xml:space="preserve">P descarga (bar)</t>
  </si>
  <si>
    <t xml:space="preserve">T evap. sat. rocío (°C)</t>
  </si>
  <si>
    <t xml:space="preserve">T cond. sat. burbuja (°C)</t>
  </si>
  <si>
    <t xml:space="preserve">T aspiración (°C)</t>
  </si>
  <si>
    <t xml:space="preserve">T línea líquido (°C)</t>
  </si>
  <si>
    <t xml:space="preserve">T descarga (°C)</t>
  </si>
  <si>
    <t xml:space="preserve">Intensidad (A)</t>
  </si>
  <si>
    <t xml:space="preserve">Recalentamiento (K)</t>
  </si>
  <si>
    <t xml:space="preserve">Subenfriamiento (K)</t>
  </si>
  <si>
    <t xml:space="preserve">Compresor 1 MT</t>
  </si>
  <si>
    <t xml:space="preserve">Fila de ejemplo</t>
  </si>
  <si>
    <t xml:space="preserve">Condiciones al tomar lecturas: T exterior (°C)</t>
  </si>
  <si>
    <t xml:space="preserve">Tiempo estable antes de leer (min)</t>
  </si>
  <si>
    <t xml:space="preserve">Valores diana orientativos por refrigerante y aplicación: friobase.es/manual/valores-diana.html</t>
  </si>
  <si>
    <t xml:space="preserve">7 · Curva de pulldown (temperatura vs tiempo)</t>
  </si>
  <si>
    <t xml:space="preserve">Tiempo desde arranque (h)</t>
  </si>
  <si>
    <t xml:space="preserve">T cámara 1 (°C)</t>
  </si>
  <si>
    <t xml:space="preserve">T cámara 2 (°C)</t>
  </si>
  <si>
    <t xml:space="preserve">T cámara 3 (°C)</t>
  </si>
  <si>
    <t xml:space="preserve">Ejemplo:</t>
  </si>
  <si>
    <t xml:space="preserve">0 h → 18 °C · 2 h → 4 °C · 6 h → −12 °C · 10 h → −20 °C</t>
  </si>
  <si>
    <t xml:space="preserve">8 · Parámetros de regulación ajustados</t>
  </si>
  <si>
    <t xml:space="preserve">Controlador / equipo</t>
  </si>
  <si>
    <t xml:space="preserve">Parámetro</t>
  </si>
  <si>
    <t xml:space="preserve">Descripción</t>
  </si>
  <si>
    <t xml:space="preserve">Valor final</t>
  </si>
  <si>
    <t xml:space="preserve">Central (controlador de la central)</t>
  </si>
  <si>
    <t xml:space="preserve">SP aspiración</t>
  </si>
  <si>
    <t xml:space="preserve">Consigna de presión de aspiración MT</t>
  </si>
  <si>
    <t xml:space="preserve">26.5</t>
  </si>
  <si>
    <t xml:space="preserve">Banda P 2 bar, Ti 120 s</t>
  </si>
  <si>
    <t xml:space="preserve">Incluye como mínimo: consignas, escalonamiento y tiempos mínimos de compresores, presión flotante, PID de válvulas electrónicas y de aspiración, desescarches (tipo, intervalo, fin por T/tiempo, goteo).</t>
  </si>
  <si>
    <t xml:space="preserve">9 · Conclusión, pendientes y firmas</t>
  </si>
  <si>
    <t xml:space="preserve">Resultado de la puesta en marcha</t>
  </si>
  <si>
    <t xml:space="preserve">Pruebas de estanqueidad</t>
  </si>
  <si>
    <t xml:space="preserve">Comprobaciones de pre-arranque NOK</t>
  </si>
  <si>
    <t xml:space="preserve">Próximo control de fugas</t>
  </si>
  <si>
    <t xml:space="preserve">Pendientes / reservas</t>
  </si>
  <si>
    <t xml:space="preserve">Formación entregada al usuario (operación, alarmas, emergencia)</t>
  </si>
  <si>
    <t xml:space="preserve">Documentación entregada (manuales, esquemas, certificado de instalación)</t>
  </si>
  <si>
    <t xml:space="preserve">Técnico responsable (nombre y firma)</t>
  </si>
  <si>
    <t xml:space="preserve">Responsable del cliente (nombre y firma)</t>
  </si>
  <si>
    <t xml:space="preserve">Lugar y fecha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</si>
</sst>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@"/>
    <numFmt numFmtId="167" formatCode="yyyy\-mm\-dd"/>
    <numFmt numFmtId="168" formatCode="0.0"/>
    <numFmt numFmtId="169" formatCode="0.00"/>
    <numFmt numFmtId="170" formatCode="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3222E"/>
      <name val="Arial"/>
      <family val="0"/>
      <charset val="1"/>
    </font>
    <font>
      <b val="true"/>
      <sz val="10"/>
      <color rgb="FF13222E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4"/>
      <color rgb="FF13222E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8"/>
      <name val="Arial"/>
      <family val="0"/>
      <charset val="1"/>
    </font>
    <font>
      <sz val="9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59D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rgb="FF13222E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1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78787"/>
      <rgbColor rgb="FF9999FF"/>
      <rgbColor rgb="FFBE4B48"/>
      <rgbColor rgb="FFEEEEEE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4A7EBB"/>
      <rgbColor rgb="FF33CCCC"/>
      <rgbColor rgb="FF98B855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555555"/>
      <rgbColor rgb="FF1322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Pulldown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'7 Pulldown'!B4</c:f>
              <c:strCache>
                <c:ptCount val="1"/>
                <c:pt idx="0">
                  <c:v>T cámara 1 (°C)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'7 Pulldown'!$A$5:$A$20</c:f>
              <c:strCache>
                <c:ptCount val="1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</c:strCache>
            </c:strRef>
          </c:cat>
          <c:val>
            <c:numRef>
              <c:f>'7 Pulldown'!$B$5:$B$20</c:f>
              <c:numCache>
                <c:formatCode>General</c:formatCode>
                <c:ptCount val="16"/>
              </c:numCache>
            </c:numRef>
          </c:val>
          <c:smooth val="1"/>
        </c:ser>
        <c:ser>
          <c:idx val="1"/>
          <c:order val="1"/>
          <c:tx>
            <c:strRef>
              <c:f>'7 Pulldown'!C4</c:f>
              <c:strCache>
                <c:ptCount val="1"/>
                <c:pt idx="0">
                  <c:v>T cámara 2 (°C)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'7 Pulldown'!$A$5:$A$20</c:f>
              <c:strCache>
                <c:ptCount val="1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</c:strCache>
            </c:strRef>
          </c:cat>
          <c:val>
            <c:numRef>
              <c:f>'7 Pulldown'!$C$5:$C$20</c:f>
              <c:numCache>
                <c:formatCode>General</c:formatCode>
                <c:ptCount val="16"/>
              </c:numCache>
            </c:numRef>
          </c:val>
          <c:smooth val="1"/>
        </c:ser>
        <c:ser>
          <c:idx val="2"/>
          <c:order val="2"/>
          <c:tx>
            <c:strRef>
              <c:f>'7 Pulldown'!D4</c:f>
              <c:strCache>
                <c:ptCount val="1"/>
                <c:pt idx="0">
                  <c:v>T cámara 3 (°C)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'7 Pulldown'!$A$5:$A$20</c:f>
              <c:strCache>
                <c:ptCount val="1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</c:strCache>
            </c:strRef>
          </c:cat>
          <c:val>
            <c:numRef>
              <c:f>'7 Pulldown'!$D$5:$D$20</c:f>
              <c:numCache>
                <c:formatCode>General</c:formatCode>
                <c:ptCount val="16"/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8684735"/>
        <c:axId val="11503057"/>
      </c:lineChart>
      <c:catAx>
        <c:axId val="7868473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503057"/>
        <c:crosses val="autoZero"/>
        <c:auto val="1"/>
        <c:lblAlgn val="ctr"/>
        <c:lblOffset val="100"/>
        <c:noMultiLvlLbl val="0"/>
      </c:catAx>
      <c:valAx>
        <c:axId val="1150305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°C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68473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</xdr:row>
      <xdr:rowOff>160920</xdr:rowOff>
    </xdr:from>
    <xdr:to>
      <xdr:col>15</xdr:col>
      <xdr:colOff>256320</xdr:colOff>
      <xdr:row>17</xdr:row>
      <xdr:rowOff>89640</xdr:rowOff>
    </xdr:to>
    <xdr:graphicFrame>
      <xdr:nvGraphicFramePr>
        <xdr:cNvPr id="0" name="Chart 1"/>
        <xdr:cNvGraphicFramePr/>
      </xdr:nvGraphicFramePr>
      <xdr:xfrm>
        <a:off x="7378200" y="57168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3</v>
      </c>
    </row>
    <row r="5" customFormat="false" ht="23.85" hidden="false" customHeight="false" outlineLevel="0" collapsed="false">
      <c r="A5" s="3" t="s">
        <v>4</v>
      </c>
    </row>
    <row r="6" customFormat="false" ht="15" hidden="false" customHeight="false" outlineLevel="0" collapsed="false">
      <c r="A6" s="3" t="s">
        <v>5</v>
      </c>
    </row>
    <row r="7" customFormat="false" ht="15" hidden="false" customHeight="false" outlineLevel="0" collapsed="false">
      <c r="A7" s="2" t="s">
        <v>6</v>
      </c>
    </row>
    <row r="8" customFormat="false" ht="23.85" hidden="false" customHeight="false" outlineLevel="0" collapsed="false">
      <c r="A8" s="3" t="s">
        <v>7</v>
      </c>
    </row>
    <row r="9" customFormat="false" ht="35.05" hidden="false" customHeight="false" outlineLevel="0" collapsed="false">
      <c r="A9" s="3" t="s">
        <v>8</v>
      </c>
    </row>
    <row r="10" customFormat="false" ht="23.85" hidden="false" customHeight="false" outlineLevel="0" collapsed="false">
      <c r="A10" s="3" t="s">
        <v>9</v>
      </c>
    </row>
    <row r="11" customFormat="false" ht="23.85" hidden="false" customHeight="false" outlineLevel="0" collapsed="false">
      <c r="A11" s="3" t="s">
        <v>10</v>
      </c>
    </row>
    <row r="12" customFormat="false" ht="15" hidden="false" customHeight="false" outlineLevel="0" collapsed="false">
      <c r="A12" s="2" t="s">
        <v>11</v>
      </c>
    </row>
    <row r="13" customFormat="false" ht="23.85" hidden="false" customHeight="false" outlineLevel="0" collapsed="false">
      <c r="A13" s="3" t="s">
        <v>12</v>
      </c>
    </row>
    <row r="16" customFormat="false" ht="15" hidden="false" customHeight="false" outlineLevel="0" collapsed="false">
      <c r="A16" s="4" t="s">
        <v>13</v>
      </c>
    </row>
    <row r="17" customFormat="false" ht="15" hidden="false" customHeight="false" outlineLevel="0" collapsed="false">
      <c r="A17" s="5" t="s">
        <v>14</v>
      </c>
    </row>
    <row r="18" customFormat="false" ht="15" hidden="false" customHeight="false" outlineLevel="0" collapsed="false">
      <c r="A18" s="6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28"/>
    <col collapsed="false" customWidth="true" hidden="false" outlineLevel="0" max="4" min="4" style="0" width="40"/>
  </cols>
  <sheetData>
    <row r="1" customFormat="false" ht="17.35" hidden="false" customHeight="false" outlineLevel="0" collapsed="false">
      <c r="A1" s="7" t="s">
        <v>16</v>
      </c>
    </row>
    <row r="2" customFormat="false" ht="15" hidden="false" customHeight="false" outlineLevel="0" collapsed="false">
      <c r="A2" s="8" t="s">
        <v>17</v>
      </c>
    </row>
    <row r="4" customFormat="false" ht="15" hidden="false" customHeight="false" outlineLevel="0" collapsed="false">
      <c r="A4" s="9" t="s">
        <v>18</v>
      </c>
      <c r="B4" s="9" t="s">
        <v>19</v>
      </c>
      <c r="C4" s="9" t="s">
        <v>20</v>
      </c>
      <c r="D4" s="9" t="s">
        <v>21</v>
      </c>
    </row>
    <row r="5" customFormat="false" ht="15" hidden="false" customHeight="false" outlineLevel="0" collapsed="false">
      <c r="A5" s="10" t="s">
        <v>22</v>
      </c>
      <c r="B5" s="11" t="n">
        <v>3922</v>
      </c>
      <c r="C5" s="12" t="s">
        <v>23</v>
      </c>
      <c r="D5" s="12" t="s">
        <v>24</v>
      </c>
    </row>
    <row r="6" customFormat="false" ht="15" hidden="false" customHeight="false" outlineLevel="0" collapsed="false">
      <c r="A6" s="10" t="s">
        <v>25</v>
      </c>
      <c r="B6" s="11" t="n">
        <v>3985</v>
      </c>
      <c r="C6" s="12" t="s">
        <v>23</v>
      </c>
      <c r="D6" s="12"/>
    </row>
    <row r="7" customFormat="false" ht="15" hidden="false" customHeight="false" outlineLevel="0" collapsed="false">
      <c r="A7" s="10" t="s">
        <v>26</v>
      </c>
      <c r="B7" s="11" t="n">
        <v>2088</v>
      </c>
      <c r="C7" s="12" t="s">
        <v>23</v>
      </c>
      <c r="D7" s="12"/>
    </row>
    <row r="8" customFormat="false" ht="15" hidden="false" customHeight="false" outlineLevel="0" collapsed="false">
      <c r="A8" s="10" t="s">
        <v>27</v>
      </c>
      <c r="B8" s="11" t="n">
        <v>2107</v>
      </c>
      <c r="C8" s="12" t="s">
        <v>23</v>
      </c>
      <c r="D8" s="12"/>
    </row>
    <row r="9" customFormat="false" ht="15" hidden="false" customHeight="false" outlineLevel="0" collapsed="false">
      <c r="A9" s="10" t="s">
        <v>28</v>
      </c>
      <c r="B9" s="11" t="n">
        <v>1825</v>
      </c>
      <c r="C9" s="12" t="s">
        <v>23</v>
      </c>
      <c r="D9" s="12"/>
    </row>
    <row r="10" customFormat="false" ht="15" hidden="false" customHeight="false" outlineLevel="0" collapsed="false">
      <c r="A10" s="10" t="s">
        <v>29</v>
      </c>
      <c r="B10" s="11" t="n">
        <v>1430</v>
      </c>
      <c r="C10" s="12" t="s">
        <v>23</v>
      </c>
      <c r="D10" s="12"/>
    </row>
    <row r="11" customFormat="false" ht="15" hidden="false" customHeight="false" outlineLevel="0" collapsed="false">
      <c r="A11" s="10" t="s">
        <v>30</v>
      </c>
      <c r="B11" s="11" t="n">
        <v>1387</v>
      </c>
      <c r="C11" s="12" t="s">
        <v>31</v>
      </c>
      <c r="D11" s="12"/>
    </row>
    <row r="12" customFormat="false" ht="15" hidden="false" customHeight="false" outlineLevel="0" collapsed="false">
      <c r="A12" s="10" t="s">
        <v>32</v>
      </c>
      <c r="B12" s="11" t="n">
        <v>1397</v>
      </c>
      <c r="C12" s="12" t="s">
        <v>31</v>
      </c>
      <c r="D12" s="12"/>
    </row>
    <row r="13" customFormat="false" ht="15" hidden="false" customHeight="false" outlineLevel="0" collapsed="false">
      <c r="A13" s="10" t="s">
        <v>33</v>
      </c>
      <c r="B13" s="11" t="n">
        <v>631</v>
      </c>
      <c r="C13" s="12" t="s">
        <v>31</v>
      </c>
      <c r="D13" s="12"/>
    </row>
    <row r="14" customFormat="false" ht="15" hidden="false" customHeight="false" outlineLevel="0" collapsed="false">
      <c r="A14" s="10" t="s">
        <v>34</v>
      </c>
      <c r="B14" s="11" t="n">
        <v>675</v>
      </c>
      <c r="C14" s="12" t="s">
        <v>23</v>
      </c>
      <c r="D14" s="12"/>
    </row>
    <row r="15" customFormat="false" ht="15" hidden="false" customHeight="false" outlineLevel="0" collapsed="false">
      <c r="A15" s="10" t="s">
        <v>35</v>
      </c>
      <c r="B15" s="11" t="n">
        <v>466</v>
      </c>
      <c r="C15" s="12" t="s">
        <v>31</v>
      </c>
      <c r="D15" s="12"/>
    </row>
    <row r="16" customFormat="false" ht="15" hidden="false" customHeight="false" outlineLevel="0" collapsed="false">
      <c r="A16" s="10" t="s">
        <v>36</v>
      </c>
      <c r="B16" s="11" t="n">
        <v>148</v>
      </c>
      <c r="C16" s="12" t="s">
        <v>31</v>
      </c>
      <c r="D16" s="12" t="s">
        <v>37</v>
      </c>
    </row>
    <row r="17" customFormat="false" ht="15" hidden="false" customHeight="false" outlineLevel="0" collapsed="false">
      <c r="A17" s="10" t="s">
        <v>38</v>
      </c>
      <c r="B17" s="11" t="n">
        <v>148</v>
      </c>
      <c r="C17" s="12" t="s">
        <v>31</v>
      </c>
      <c r="D17" s="12" t="s">
        <v>37</v>
      </c>
    </row>
    <row r="18" customFormat="false" ht="15" hidden="false" customHeight="false" outlineLevel="0" collapsed="false">
      <c r="A18" s="10" t="s">
        <v>39</v>
      </c>
      <c r="B18" s="11" t="n">
        <v>1</v>
      </c>
      <c r="C18" s="12" t="s">
        <v>40</v>
      </c>
      <c r="D18" s="12" t="s">
        <v>37</v>
      </c>
    </row>
    <row r="19" customFormat="false" ht="15" hidden="false" customHeight="false" outlineLevel="0" collapsed="false">
      <c r="A19" s="10" t="s">
        <v>41</v>
      </c>
      <c r="B19" s="11" t="n">
        <v>1</v>
      </c>
      <c r="C19" s="12" t="s">
        <v>40</v>
      </c>
      <c r="D19" s="12" t="s">
        <v>37</v>
      </c>
    </row>
    <row r="20" customFormat="false" ht="15" hidden="false" customHeight="false" outlineLevel="0" collapsed="false">
      <c r="A20" s="10" t="s">
        <v>42</v>
      </c>
      <c r="B20" s="11" t="n">
        <v>3</v>
      </c>
      <c r="C20" s="12" t="s">
        <v>43</v>
      </c>
      <c r="D20" s="12" t="s">
        <v>44</v>
      </c>
    </row>
    <row r="21" customFormat="false" ht="15" hidden="false" customHeight="false" outlineLevel="0" collapsed="false">
      <c r="A21" s="10" t="s">
        <v>45</v>
      </c>
      <c r="B21" s="11" t="n">
        <v>2</v>
      </c>
      <c r="C21" s="12" t="s">
        <v>43</v>
      </c>
      <c r="D21" s="12" t="s">
        <v>44</v>
      </c>
    </row>
    <row r="22" customFormat="false" ht="15" hidden="false" customHeight="false" outlineLevel="0" collapsed="false">
      <c r="A22" s="10" t="s">
        <v>46</v>
      </c>
      <c r="B22" s="11" t="n">
        <v>3</v>
      </c>
      <c r="C22" s="12" t="s">
        <v>43</v>
      </c>
      <c r="D22" s="12" t="s">
        <v>44</v>
      </c>
    </row>
    <row r="23" customFormat="false" ht="15" hidden="false" customHeight="false" outlineLevel="0" collapsed="false">
      <c r="A23" s="10" t="s">
        <v>47</v>
      </c>
      <c r="B23" s="11" t="n">
        <v>1</v>
      </c>
      <c r="C23" s="12" t="s">
        <v>48</v>
      </c>
      <c r="D23" s="12" t="s">
        <v>49</v>
      </c>
    </row>
    <row r="24" customFormat="false" ht="15" hidden="false" customHeight="false" outlineLevel="0" collapsed="false">
      <c r="A24" s="10" t="s">
        <v>50</v>
      </c>
      <c r="B24" s="11" t="n">
        <v>0</v>
      </c>
      <c r="C24" s="12" t="s">
        <v>51</v>
      </c>
      <c r="D24" s="12" t="s">
        <v>52</v>
      </c>
    </row>
    <row r="26" customFormat="false" ht="15" hidden="false" customHeight="false" outlineLevel="0" collapsed="false">
      <c r="A26" s="13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&amp;CPágina &amp;P de &amp;N&amp;R&amp;A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4"/>
    <col collapsed="false" customWidth="true" hidden="false" outlineLevel="0" max="3" min="3" style="0" width="30"/>
  </cols>
  <sheetData>
    <row r="1" customFormat="false" ht="17.35" hidden="false" customHeight="false" outlineLevel="0" collapsed="false">
      <c r="A1" s="7" t="s">
        <v>54</v>
      </c>
    </row>
    <row r="2" customFormat="false" ht="15" hidden="false" customHeight="false" outlineLevel="0" collapsed="false">
      <c r="A2" s="8" t="s">
        <v>17</v>
      </c>
    </row>
    <row r="4" customFormat="false" ht="15" hidden="false" customHeight="false" outlineLevel="0" collapsed="false">
      <c r="A4" s="9" t="s">
        <v>55</v>
      </c>
      <c r="B4" s="9" t="s">
        <v>56</v>
      </c>
      <c r="C4" s="9" t="s">
        <v>57</v>
      </c>
    </row>
    <row r="5" customFormat="false" ht="15" hidden="false" customHeight="false" outlineLevel="0" collapsed="false">
      <c r="A5" s="10" t="s">
        <v>58</v>
      </c>
      <c r="B5" s="14"/>
      <c r="C5" s="15" t="s">
        <v>59</v>
      </c>
    </row>
    <row r="6" customFormat="false" ht="15" hidden="false" customHeight="false" outlineLevel="0" collapsed="false">
      <c r="A6" s="10" t="s">
        <v>60</v>
      </c>
      <c r="B6" s="14"/>
      <c r="C6" s="15" t="s">
        <v>61</v>
      </c>
    </row>
    <row r="7" customFormat="false" ht="22.35" hidden="false" customHeight="false" outlineLevel="0" collapsed="false">
      <c r="A7" s="10" t="s">
        <v>62</v>
      </c>
      <c r="B7" s="14"/>
      <c r="C7" s="15" t="s">
        <v>63</v>
      </c>
    </row>
    <row r="8" customFormat="false" ht="15" hidden="false" customHeight="false" outlineLevel="0" collapsed="false">
      <c r="A8" s="10" t="s">
        <v>64</v>
      </c>
      <c r="B8" s="14"/>
      <c r="C8" s="15" t="s">
        <v>65</v>
      </c>
    </row>
    <row r="9" customFormat="false" ht="15" hidden="false" customHeight="false" outlineLevel="0" collapsed="false">
      <c r="A9" s="10" t="s">
        <v>66</v>
      </c>
      <c r="B9" s="14"/>
      <c r="C9" s="15" t="s">
        <v>67</v>
      </c>
    </row>
    <row r="10" customFormat="false" ht="15" hidden="false" customHeight="false" outlineLevel="0" collapsed="false">
      <c r="A10" s="10" t="s">
        <v>68</v>
      </c>
      <c r="B10" s="14"/>
      <c r="C10" s="15" t="s">
        <v>69</v>
      </c>
    </row>
    <row r="11" customFormat="false" ht="15" hidden="false" customHeight="false" outlineLevel="0" collapsed="false">
      <c r="A11" s="10" t="s">
        <v>70</v>
      </c>
      <c r="B11" s="14"/>
      <c r="C11" s="15" t="s">
        <v>71</v>
      </c>
    </row>
    <row r="12" customFormat="false" ht="15" hidden="false" customHeight="false" outlineLevel="0" collapsed="false">
      <c r="A12" s="10" t="s">
        <v>72</v>
      </c>
      <c r="B12" s="14"/>
      <c r="C12" s="15" t="s">
        <v>73</v>
      </c>
    </row>
    <row r="13" customFormat="false" ht="15" hidden="false" customHeight="false" outlineLevel="0" collapsed="false">
      <c r="A13" s="10" t="s">
        <v>74</v>
      </c>
      <c r="B13" s="16"/>
      <c r="C13" s="15" t="s">
        <v>75</v>
      </c>
    </row>
    <row r="14" customFormat="false" ht="15" hidden="false" customHeight="false" outlineLevel="0" collapsed="false">
      <c r="A14" s="10" t="s">
        <v>76</v>
      </c>
      <c r="B14" s="14"/>
      <c r="C14" s="15" t="s">
        <v>77</v>
      </c>
    </row>
    <row r="15" customFormat="false" ht="15" hidden="false" customHeight="false" outlineLevel="0" collapsed="false">
      <c r="A15" s="10" t="s">
        <v>18</v>
      </c>
      <c r="B15" s="14"/>
      <c r="C15" s="15" t="s">
        <v>47</v>
      </c>
    </row>
    <row r="16" customFormat="false" ht="15" hidden="false" customHeight="false" outlineLevel="0" collapsed="false">
      <c r="A16" s="10" t="s">
        <v>78</v>
      </c>
      <c r="B16" s="17"/>
      <c r="C16" s="15" t="s">
        <v>79</v>
      </c>
    </row>
    <row r="17" customFormat="false" ht="15" hidden="false" customHeight="false" outlineLevel="0" collapsed="false">
      <c r="A17" s="10" t="s">
        <v>80</v>
      </c>
      <c r="B17" s="11" t="str">
        <f aca="false">IFERROR(VLOOKUP(B15,Refrigerantes!$A$5:$B$24,2,FALSE()),"Añádelo en Refrigerantes")</f>
        <v>Añádelo en Refrigerantes</v>
      </c>
      <c r="C17" s="15"/>
    </row>
    <row r="18" customFormat="false" ht="15" hidden="false" customHeight="false" outlineLevel="0" collapsed="false">
      <c r="A18" s="10" t="s">
        <v>81</v>
      </c>
      <c r="B18" s="18" t="str">
        <f aca="false">IF(AND(ISNUMBER(B16),ISNUMBER(B17)),B16*B17/1000,"")</f>
        <v/>
      </c>
      <c r="C18" s="15"/>
    </row>
    <row r="19" customFormat="false" ht="15" hidden="false" customHeight="false" outlineLevel="0" collapsed="false">
      <c r="A19" s="10" t="s">
        <v>82</v>
      </c>
      <c r="B19" s="12" t="str">
        <f aca="false">IF(NOT(ISNUMBER(B18)),"",IF(B18&lt;5,"Sin control periódico por tCO₂eq (revisa otros criterios)",IF(B18&lt;50,IF(B20="Sí","Cada 24 meses","Cada 12 meses"),IF(B18&lt;500,IF(B20="Sí","Cada 12 meses","Cada 6 meses"),IF(B20="Sí","Cada 6 meses","Cada 3 meses")))))</f>
        <v/>
      </c>
      <c r="C19" s="15"/>
    </row>
    <row r="20" customFormat="false" ht="15" hidden="false" customHeight="false" outlineLevel="0" collapsed="false">
      <c r="A20" s="10" t="s">
        <v>83</v>
      </c>
      <c r="B20" s="14"/>
      <c r="C20" s="15" t="s">
        <v>84</v>
      </c>
    </row>
    <row r="21" customFormat="false" ht="15" hidden="false" customHeight="false" outlineLevel="0" collapsed="false">
      <c r="A21" s="10" t="s">
        <v>85</v>
      </c>
      <c r="B21" s="17"/>
      <c r="C21" s="15" t="s">
        <v>86</v>
      </c>
    </row>
    <row r="22" customFormat="false" ht="22.35" hidden="false" customHeight="false" outlineLevel="0" collapsed="false">
      <c r="A22" s="10" t="s">
        <v>87</v>
      </c>
      <c r="B22" s="17"/>
      <c r="C22" s="15" t="s">
        <v>88</v>
      </c>
    </row>
    <row r="23" customFormat="false" ht="15" hidden="false" customHeight="false" outlineLevel="0" collapsed="false">
      <c r="A23" s="10" t="s">
        <v>89</v>
      </c>
      <c r="B23" s="14"/>
      <c r="C23" s="15" t="s">
        <v>90</v>
      </c>
    </row>
    <row r="24" customFormat="false" ht="15" hidden="false" customHeight="false" outlineLevel="0" collapsed="false">
      <c r="A24" s="10" t="s">
        <v>91</v>
      </c>
      <c r="B24" s="14"/>
      <c r="C24" s="15" t="s">
        <v>92</v>
      </c>
    </row>
    <row r="26" customFormat="false" ht="15" hidden="false" customHeight="false" outlineLevel="0" collapsed="false">
      <c r="A26" s="13" t="s">
        <v>93</v>
      </c>
    </row>
  </sheetData>
  <dataValidations count="3">
    <dataValidation allowBlank="true" errorStyle="stop" operator="between" showDropDown="false" showErrorMessage="false" showInputMessage="false" sqref="B15" type="list">
      <formula1>Refrigerantes!$A$5:$A$24</formula1>
      <formula2>0</formula2>
    </dataValidation>
    <dataValidation allowBlank="true" errorStyle="stop" operator="between" showDropDown="false" showErrorMessage="false" showInputMessage="false" sqref="B20" type="list">
      <formula1>"Sí,No"</formula1>
      <formula2>0</formula2>
    </dataValidation>
    <dataValidation allowBlank="true" errorStyle="stop" operator="between" showDropDown="false" showErrorMessage="false" showInputMessage="false" sqref="B8" type="list">
      <formula1>"Nivel 1,Nivel 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&amp;CPágina &amp;P de 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0"/>
    <col collapsed="false" customWidth="true" hidden="false" outlineLevel="0" max="3" min="3" style="0" width="12"/>
    <col collapsed="false" customWidth="true" hidden="false" outlineLevel="0" max="4" min="4" style="0" width="40"/>
    <col collapsed="false" customWidth="true" hidden="false" outlineLevel="0" max="5" min="5" style="0" width="18"/>
  </cols>
  <sheetData>
    <row r="1" customFormat="false" ht="17.35" hidden="false" customHeight="false" outlineLevel="0" collapsed="false">
      <c r="A1" s="7" t="s">
        <v>94</v>
      </c>
    </row>
    <row r="2" customFormat="false" ht="15" hidden="false" customHeight="false" outlineLevel="0" collapsed="false">
      <c r="A2" s="8" t="s">
        <v>17</v>
      </c>
    </row>
    <row r="4" customFormat="false" ht="15" hidden="false" customHeight="false" outlineLevel="0" collapsed="false">
      <c r="A4" s="9" t="s">
        <v>95</v>
      </c>
      <c r="B4" s="9" t="s">
        <v>96</v>
      </c>
      <c r="C4" s="9" t="s">
        <v>97</v>
      </c>
      <c r="D4" s="9" t="s">
        <v>98</v>
      </c>
      <c r="E4" s="9" t="s">
        <v>57</v>
      </c>
    </row>
    <row r="5" customFormat="false" ht="15" hidden="false" customHeight="false" outlineLevel="0" collapsed="false">
      <c r="A5" s="12" t="n">
        <v>1</v>
      </c>
      <c r="B5" s="12" t="s">
        <v>99</v>
      </c>
      <c r="C5" s="19"/>
      <c r="D5" s="19"/>
      <c r="E5" s="15" t="s">
        <v>100</v>
      </c>
    </row>
    <row r="6" customFormat="false" ht="15" hidden="false" customHeight="false" outlineLevel="0" collapsed="false">
      <c r="A6" s="12" t="n">
        <v>2</v>
      </c>
      <c r="B6" s="12" t="s">
        <v>101</v>
      </c>
      <c r="C6" s="19"/>
      <c r="D6" s="19"/>
      <c r="E6" s="15"/>
    </row>
    <row r="7" customFormat="false" ht="15" hidden="false" customHeight="false" outlineLevel="0" collapsed="false">
      <c r="A7" s="12" t="n">
        <v>3</v>
      </c>
      <c r="B7" s="12" t="s">
        <v>102</v>
      </c>
      <c r="C7" s="19"/>
      <c r="D7" s="19"/>
      <c r="E7" s="15"/>
    </row>
    <row r="8" customFormat="false" ht="15" hidden="false" customHeight="false" outlineLevel="0" collapsed="false">
      <c r="A8" s="12" t="n">
        <v>4</v>
      </c>
      <c r="B8" s="12" t="s">
        <v>103</v>
      </c>
      <c r="C8" s="19"/>
      <c r="D8" s="19"/>
      <c r="E8" s="15"/>
    </row>
    <row r="9" customFormat="false" ht="15" hidden="false" customHeight="false" outlineLevel="0" collapsed="false">
      <c r="A9" s="12" t="n">
        <v>5</v>
      </c>
      <c r="B9" s="12" t="s">
        <v>104</v>
      </c>
      <c r="C9" s="19"/>
      <c r="D9" s="19"/>
      <c r="E9" s="15"/>
    </row>
    <row r="10" customFormat="false" ht="15" hidden="false" customHeight="false" outlineLevel="0" collapsed="false">
      <c r="A10" s="12" t="n">
        <v>6</v>
      </c>
      <c r="B10" s="12" t="s">
        <v>105</v>
      </c>
      <c r="C10" s="19"/>
      <c r="D10" s="19"/>
      <c r="E10" s="15"/>
    </row>
    <row r="11" customFormat="false" ht="15" hidden="false" customHeight="false" outlineLevel="0" collapsed="false">
      <c r="A11" s="12" t="n">
        <v>7</v>
      </c>
      <c r="B11" s="12" t="s">
        <v>106</v>
      </c>
      <c r="C11" s="19"/>
      <c r="D11" s="19"/>
      <c r="E11" s="15"/>
    </row>
    <row r="12" customFormat="false" ht="15" hidden="false" customHeight="false" outlineLevel="0" collapsed="false">
      <c r="A12" s="12" t="n">
        <v>8</v>
      </c>
      <c r="B12" s="12" t="s">
        <v>107</v>
      </c>
      <c r="C12" s="19"/>
      <c r="D12" s="19"/>
      <c r="E12" s="15"/>
    </row>
    <row r="13" customFormat="false" ht="15" hidden="false" customHeight="false" outlineLevel="0" collapsed="false">
      <c r="A13" s="12" t="n">
        <v>9</v>
      </c>
      <c r="B13" s="12" t="s">
        <v>108</v>
      </c>
      <c r="C13" s="19"/>
      <c r="D13" s="19"/>
      <c r="E13" s="15"/>
    </row>
    <row r="14" customFormat="false" ht="22.35" hidden="false" customHeight="false" outlineLevel="0" collapsed="false">
      <c r="A14" s="12" t="n">
        <v>10</v>
      </c>
      <c r="B14" s="12" t="s">
        <v>109</v>
      </c>
      <c r="C14" s="19"/>
      <c r="D14" s="19"/>
      <c r="E14" s="15"/>
    </row>
    <row r="15" customFormat="false" ht="15" hidden="false" customHeight="false" outlineLevel="0" collapsed="false">
      <c r="A15" s="12" t="n">
        <v>11</v>
      </c>
      <c r="B15" s="12" t="s">
        <v>110</v>
      </c>
      <c r="C15" s="19"/>
      <c r="D15" s="19"/>
      <c r="E15" s="15"/>
    </row>
    <row r="16" customFormat="false" ht="22.35" hidden="false" customHeight="false" outlineLevel="0" collapsed="false">
      <c r="A16" s="12" t="n">
        <v>12</v>
      </c>
      <c r="B16" s="12" t="s">
        <v>111</v>
      </c>
      <c r="C16" s="19"/>
      <c r="D16" s="19"/>
      <c r="E16" s="15"/>
    </row>
    <row r="17" customFormat="false" ht="15" hidden="false" customHeight="false" outlineLevel="0" collapsed="false">
      <c r="A17" s="12" t="n">
        <v>13</v>
      </c>
      <c r="B17" s="12" t="s">
        <v>112</v>
      </c>
      <c r="C17" s="19"/>
      <c r="D17" s="19"/>
      <c r="E17" s="15"/>
    </row>
    <row r="18" customFormat="false" ht="15" hidden="false" customHeight="false" outlineLevel="0" collapsed="false">
      <c r="A18" s="12" t="n">
        <v>14</v>
      </c>
      <c r="B18" s="12" t="s">
        <v>113</v>
      </c>
      <c r="C18" s="19"/>
      <c r="D18" s="19"/>
      <c r="E18" s="15"/>
    </row>
    <row r="20" customFormat="false" ht="15" hidden="false" customHeight="false" outlineLevel="0" collapsed="false">
      <c r="B20" s="10" t="s">
        <v>114</v>
      </c>
      <c r="C20" s="12" t="n">
        <f aca="false">COUNTIF(C5:C18,"NOK")</f>
        <v>0</v>
      </c>
    </row>
    <row r="21" customFormat="false" ht="15" hidden="false" customHeight="false" outlineLevel="0" collapsed="false">
      <c r="B21" s="10" t="s">
        <v>115</v>
      </c>
      <c r="C21" s="12" t="n">
        <f aca="false">COUNTBLANK(C5:C18)</f>
        <v>14</v>
      </c>
    </row>
  </sheetData>
  <dataValidations count="1">
    <dataValidation allowBlank="true" errorStyle="stop" operator="between" showDropDown="false" showErrorMessage="false" showInputMessage="false" sqref="C5:C18" type="list">
      <formula1>"OK,NOK,N/A"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&amp;CPágina &amp;P de &amp;N&amp;R&amp;A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18"/>
    <col collapsed="false" customWidth="true" hidden="false" outlineLevel="0" max="4" min="4" style="0" width="40"/>
  </cols>
  <sheetData>
    <row r="1" customFormat="false" ht="17.35" hidden="false" customHeight="false" outlineLevel="0" collapsed="false">
      <c r="A1" s="7" t="s">
        <v>116</v>
      </c>
    </row>
    <row r="2" customFormat="false" ht="15" hidden="false" customHeight="false" outlineLevel="0" collapsed="false">
      <c r="A2" s="8" t="s">
        <v>17</v>
      </c>
    </row>
    <row r="4" customFormat="false" ht="15" hidden="false" customHeight="false" outlineLevel="0" collapsed="false">
      <c r="A4" s="9" t="s">
        <v>117</v>
      </c>
      <c r="B4" s="9" t="s">
        <v>56</v>
      </c>
      <c r="C4" s="9" t="s">
        <v>57</v>
      </c>
      <c r="D4" s="9" t="s">
        <v>21</v>
      </c>
    </row>
    <row r="5" customFormat="false" ht="15" hidden="false" customHeight="false" outlineLevel="0" collapsed="false">
      <c r="A5" s="10" t="s">
        <v>118</v>
      </c>
      <c r="B5" s="14"/>
      <c r="C5" s="15" t="s">
        <v>119</v>
      </c>
    </row>
    <row r="6" customFormat="false" ht="15" hidden="false" customHeight="false" outlineLevel="0" collapsed="false">
      <c r="A6" s="10" t="s">
        <v>120</v>
      </c>
      <c r="B6" s="20"/>
      <c r="C6" s="15" t="s">
        <v>121</v>
      </c>
    </row>
    <row r="7" customFormat="false" ht="15" hidden="false" customHeight="false" outlineLevel="0" collapsed="false">
      <c r="A7" s="10" t="s">
        <v>122</v>
      </c>
      <c r="B7" s="14"/>
      <c r="C7" s="15" t="s">
        <v>123</v>
      </c>
    </row>
    <row r="8" customFormat="false" ht="15" hidden="false" customHeight="false" outlineLevel="0" collapsed="false">
      <c r="A8" s="10" t="s">
        <v>124</v>
      </c>
      <c r="B8" s="14"/>
      <c r="C8" s="15" t="s">
        <v>125</v>
      </c>
    </row>
    <row r="9" customFormat="false" ht="15" hidden="false" customHeight="false" outlineLevel="0" collapsed="false">
      <c r="A9" s="10" t="s">
        <v>126</v>
      </c>
      <c r="B9" s="21"/>
      <c r="C9" s="15" t="s">
        <v>127</v>
      </c>
    </row>
    <row r="10" customFormat="false" ht="15" hidden="false" customHeight="false" outlineLevel="0" collapsed="false">
      <c r="A10" s="10" t="s">
        <v>128</v>
      </c>
      <c r="B10" s="20"/>
      <c r="C10" s="15" t="s">
        <v>129</v>
      </c>
    </row>
    <row r="11" customFormat="false" ht="15" hidden="false" customHeight="false" outlineLevel="0" collapsed="false">
      <c r="A11" s="10" t="s">
        <v>130</v>
      </c>
      <c r="B11" s="17"/>
      <c r="C11" s="15" t="s">
        <v>131</v>
      </c>
    </row>
    <row r="12" customFormat="false" ht="15" hidden="false" customHeight="false" outlineLevel="0" collapsed="false">
      <c r="A12" s="10" t="s">
        <v>132</v>
      </c>
      <c r="B12" s="20"/>
      <c r="C12" s="15" t="s">
        <v>133</v>
      </c>
    </row>
    <row r="13" customFormat="false" ht="15" hidden="false" customHeight="false" outlineLevel="0" collapsed="false">
      <c r="A13" s="10" t="s">
        <v>134</v>
      </c>
      <c r="B13" s="17"/>
      <c r="C13" s="15" t="s">
        <v>135</v>
      </c>
    </row>
    <row r="14" customFormat="false" ht="19.4" hidden="false" customHeight="false" outlineLevel="0" collapsed="false">
      <c r="A14" s="10" t="s">
        <v>136</v>
      </c>
      <c r="B14" s="18" t="str">
        <f aca="false">IF(COUNT(B10:B13)=4,(B10+1.013)*(B13+273.15)/(B11+273.15)-1.013,"")</f>
        <v/>
      </c>
      <c r="C14" s="15"/>
      <c r="D14" s="22" t="s">
        <v>137</v>
      </c>
    </row>
    <row r="15" customFormat="false" ht="15" hidden="false" customHeight="false" outlineLevel="0" collapsed="false">
      <c r="A15" s="10" t="s">
        <v>138</v>
      </c>
      <c r="B15" s="18" t="str">
        <f aca="false">IF(ISNUMBER(B14),B12-B14,"")</f>
        <v/>
      </c>
      <c r="C15" s="15"/>
    </row>
    <row r="16" customFormat="false" ht="15" hidden="false" customHeight="false" outlineLevel="0" collapsed="false">
      <c r="A16" s="10" t="s">
        <v>139</v>
      </c>
      <c r="B16" s="20"/>
      <c r="C16" s="15" t="s">
        <v>140</v>
      </c>
    </row>
    <row r="17" customFormat="false" ht="15" hidden="false" customHeight="false" outlineLevel="0" collapsed="false">
      <c r="A17" s="10" t="s">
        <v>141</v>
      </c>
      <c r="B17" s="23" t="str">
        <f aca="false">IF(AND(ISNUMBER(B15),ISNUMBER(B16)),IF(ABS(B15)&lt;=B16,"CORRECTA","REVISAR"),"")</f>
        <v/>
      </c>
      <c r="C17" s="15"/>
    </row>
    <row r="19" customFormat="false" ht="15" hidden="false" customHeight="false" outlineLevel="0" collapsed="false">
      <c r="A19" s="9" t="s">
        <v>142</v>
      </c>
      <c r="B19" s="9" t="s">
        <v>56</v>
      </c>
      <c r="C19" s="9" t="s">
        <v>57</v>
      </c>
      <c r="D19" s="9" t="s">
        <v>21</v>
      </c>
    </row>
    <row r="20" customFormat="false" ht="22.35" hidden="false" customHeight="false" outlineLevel="0" collapsed="false">
      <c r="A20" s="10" t="s">
        <v>143</v>
      </c>
      <c r="B20" s="14"/>
      <c r="C20" s="15" t="s">
        <v>144</v>
      </c>
    </row>
    <row r="21" customFormat="false" ht="19.4" hidden="false" customHeight="false" outlineLevel="0" collapsed="false">
      <c r="A21" s="10" t="s">
        <v>145</v>
      </c>
      <c r="B21" s="21"/>
      <c r="C21" s="15" t="s">
        <v>146</v>
      </c>
      <c r="D21" s="22" t="s">
        <v>147</v>
      </c>
    </row>
    <row r="22" customFormat="false" ht="15" hidden="false" customHeight="false" outlineLevel="0" collapsed="false">
      <c r="A22" s="10" t="s">
        <v>148</v>
      </c>
      <c r="B22" s="21"/>
      <c r="C22" s="15" t="s">
        <v>149</v>
      </c>
    </row>
    <row r="23" customFormat="false" ht="15" hidden="false" customHeight="false" outlineLevel="0" collapsed="false">
      <c r="A23" s="10" t="s">
        <v>150</v>
      </c>
      <c r="B23" s="17"/>
      <c r="C23" s="15" t="s">
        <v>151</v>
      </c>
    </row>
    <row r="24" customFormat="false" ht="15" hidden="false" customHeight="false" outlineLevel="0" collapsed="false">
      <c r="A24" s="10" t="s">
        <v>152</v>
      </c>
      <c r="B24" s="21"/>
      <c r="C24" s="15" t="s">
        <v>135</v>
      </c>
    </row>
    <row r="25" customFormat="false" ht="15" hidden="false" customHeight="false" outlineLevel="0" collapsed="false">
      <c r="A25" s="10" t="s">
        <v>153</v>
      </c>
      <c r="B25" s="21"/>
      <c r="C25" s="15" t="s">
        <v>154</v>
      </c>
    </row>
    <row r="26" customFormat="false" ht="15" hidden="false" customHeight="false" outlineLevel="0" collapsed="false">
      <c r="A26" s="10" t="s">
        <v>155</v>
      </c>
      <c r="B26" s="24" t="str">
        <f aca="false">IF(COUNT(B22,B25)=2,B25-B22,"")</f>
        <v/>
      </c>
      <c r="C26" s="15"/>
    </row>
    <row r="27" customFormat="false" ht="15" hidden="false" customHeight="false" outlineLevel="0" collapsed="false">
      <c r="A27" s="10" t="s">
        <v>156</v>
      </c>
      <c r="B27" s="23" t="str">
        <f aca="false">IF(COUNT(B21:B22)=2,IF(B22&lt;=B21,"OBJETIVO ALCANZADO","NO ALCANZADO"),"")</f>
        <v/>
      </c>
      <c r="C27" s="15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&amp;CPágina &amp;P de &amp;N&amp;R&amp;A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7" t="s">
        <v>157</v>
      </c>
    </row>
    <row r="2" customFormat="false" ht="15" hidden="false" customHeight="false" outlineLevel="0" collapsed="false">
      <c r="A2" s="8" t="s">
        <v>17</v>
      </c>
    </row>
    <row r="4" customFormat="false" ht="15" hidden="false" customHeight="false" outlineLevel="0" collapsed="false">
      <c r="A4" s="9" t="s">
        <v>158</v>
      </c>
      <c r="B4" s="9" t="s">
        <v>159</v>
      </c>
      <c r="C4" s="9" t="s">
        <v>18</v>
      </c>
      <c r="D4" s="9" t="s">
        <v>160</v>
      </c>
      <c r="E4" s="9" t="s">
        <v>98</v>
      </c>
    </row>
    <row r="5" customFormat="false" ht="15" hidden="false" customHeight="false" outlineLevel="0" collapsed="false">
      <c r="A5" s="12" t="n">
        <v>1</v>
      </c>
      <c r="B5" s="19"/>
      <c r="C5" s="19"/>
      <c r="D5" s="20"/>
      <c r="E5" s="19"/>
    </row>
    <row r="6" customFormat="false" ht="15" hidden="false" customHeight="false" outlineLevel="0" collapsed="false">
      <c r="A6" s="12" t="n">
        <v>2</v>
      </c>
      <c r="B6" s="19"/>
      <c r="C6" s="19"/>
      <c r="D6" s="20"/>
      <c r="E6" s="19"/>
    </row>
    <row r="7" customFormat="false" ht="15" hidden="false" customHeight="false" outlineLevel="0" collapsed="false">
      <c r="A7" s="12" t="n">
        <v>3</v>
      </c>
      <c r="B7" s="19"/>
      <c r="C7" s="19"/>
      <c r="D7" s="20"/>
      <c r="E7" s="19"/>
    </row>
    <row r="8" customFormat="false" ht="15" hidden="false" customHeight="false" outlineLevel="0" collapsed="false">
      <c r="A8" s="12" t="n">
        <v>4</v>
      </c>
      <c r="B8" s="19"/>
      <c r="C8" s="19"/>
      <c r="D8" s="20"/>
      <c r="E8" s="19"/>
    </row>
    <row r="9" customFormat="false" ht="15" hidden="false" customHeight="false" outlineLevel="0" collapsed="false">
      <c r="A9" s="12" t="n">
        <v>5</v>
      </c>
      <c r="B9" s="19"/>
      <c r="C9" s="19"/>
      <c r="D9" s="20"/>
      <c r="E9" s="19"/>
    </row>
    <row r="10" customFormat="false" ht="15" hidden="false" customHeight="false" outlineLevel="0" collapsed="false">
      <c r="A10" s="12" t="n">
        <v>6</v>
      </c>
      <c r="B10" s="19"/>
      <c r="C10" s="19"/>
      <c r="D10" s="20"/>
      <c r="E10" s="19"/>
    </row>
    <row r="11" customFormat="false" ht="15" hidden="false" customHeight="false" outlineLevel="0" collapsed="false">
      <c r="A11" s="12" t="n">
        <v>7</v>
      </c>
      <c r="B11" s="19"/>
      <c r="C11" s="19"/>
      <c r="D11" s="20"/>
      <c r="E11" s="19"/>
    </row>
    <row r="12" customFormat="false" ht="15" hidden="false" customHeight="false" outlineLevel="0" collapsed="false">
      <c r="A12" s="12" t="n">
        <v>8</v>
      </c>
      <c r="B12" s="19"/>
      <c r="C12" s="19"/>
      <c r="D12" s="20"/>
      <c r="E12" s="19"/>
    </row>
    <row r="13" customFormat="false" ht="15" hidden="false" customHeight="false" outlineLevel="0" collapsed="false">
      <c r="A13" s="12" t="n">
        <v>9</v>
      </c>
      <c r="B13" s="19"/>
      <c r="C13" s="19"/>
      <c r="D13" s="20"/>
      <c r="E13" s="19"/>
    </row>
    <row r="14" customFormat="false" ht="15" hidden="false" customHeight="false" outlineLevel="0" collapsed="false">
      <c r="A14" s="12" t="n">
        <v>10</v>
      </c>
      <c r="B14" s="19"/>
      <c r="C14" s="19"/>
      <c r="D14" s="20"/>
      <c r="E14" s="19"/>
    </row>
    <row r="15" customFormat="false" ht="15" hidden="false" customHeight="false" outlineLevel="0" collapsed="false">
      <c r="C15" s="10" t="s">
        <v>161</v>
      </c>
      <c r="D15" s="25" t="n">
        <f aca="false">SUM(D5:D14)</f>
        <v>0</v>
      </c>
    </row>
    <row r="16" customFormat="false" ht="22.35" hidden="false" customHeight="false" outlineLevel="0" collapsed="false">
      <c r="C16" s="10" t="s">
        <v>162</v>
      </c>
      <c r="D16" s="18" t="n">
        <f aca="false">'1 Datos'!B16</f>
        <v>0</v>
      </c>
    </row>
    <row r="17" customFormat="false" ht="15" hidden="false" customHeight="false" outlineLevel="0" collapsed="false">
      <c r="C17" s="10" t="s">
        <v>163</v>
      </c>
      <c r="D17" s="18" t="str">
        <f aca="false">IF(ISNUMBER(D16),D15-D16,"")</f>
        <v/>
      </c>
    </row>
    <row r="19" customFormat="false" ht="15" hidden="false" customHeight="false" outlineLevel="0" collapsed="false">
      <c r="A19" s="10" t="s">
        <v>57</v>
      </c>
      <c r="B19" s="15" t="s">
        <v>164</v>
      </c>
      <c r="C19" s="15" t="s">
        <v>47</v>
      </c>
      <c r="D19" s="26" t="n">
        <v>45</v>
      </c>
      <c r="E19" s="15" t="s">
        <v>165</v>
      </c>
    </row>
    <row r="21" customFormat="false" ht="15" hidden="false" customHeight="false" outlineLevel="0" collapsed="false">
      <c r="A21" s="10" t="s">
        <v>166</v>
      </c>
      <c r="B21" s="12" t="s">
        <v>167</v>
      </c>
      <c r="C21" s="19"/>
      <c r="D21" s="17"/>
      <c r="E21" s="12" t="s">
        <v>168</v>
      </c>
    </row>
  </sheetData>
  <dataValidations count="1">
    <dataValidation allowBlank="true" errorStyle="stop" operator="between" showDropDown="false" showErrorMessage="false" showInputMessage="false" sqref="C5:C14" type="list">
      <formula1>Refrigerantes!$A$5:$A$24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&amp;CPágina &amp;P de &amp;N&amp;R&amp;A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5" min="4" style="0" width="1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7" t="s">
        <v>169</v>
      </c>
    </row>
    <row r="2" customFormat="false" ht="15" hidden="false" customHeight="false" outlineLevel="0" collapsed="false">
      <c r="A2" s="8" t="s">
        <v>17</v>
      </c>
    </row>
    <row r="4" customFormat="false" ht="22.35" hidden="false" customHeight="false" outlineLevel="0" collapsed="false">
      <c r="A4" s="9" t="s">
        <v>170</v>
      </c>
      <c r="B4" s="9" t="s">
        <v>171</v>
      </c>
      <c r="C4" s="9" t="s">
        <v>172</v>
      </c>
      <c r="D4" s="9" t="s">
        <v>173</v>
      </c>
      <c r="E4" s="9" t="s">
        <v>174</v>
      </c>
      <c r="F4" s="9" t="s">
        <v>98</v>
      </c>
    </row>
    <row r="5" customFormat="false" ht="15" hidden="false" customHeight="false" outlineLevel="0" collapsed="false">
      <c r="A5" s="10" t="s">
        <v>175</v>
      </c>
      <c r="B5" s="19"/>
      <c r="C5" s="19"/>
      <c r="D5" s="19"/>
      <c r="E5" s="19"/>
      <c r="F5" s="19"/>
    </row>
    <row r="6" customFormat="false" ht="15" hidden="false" customHeight="false" outlineLevel="0" collapsed="false">
      <c r="A6" s="10" t="s">
        <v>176</v>
      </c>
      <c r="B6" s="19"/>
      <c r="C6" s="19"/>
      <c r="D6" s="19"/>
      <c r="E6" s="19"/>
      <c r="F6" s="19"/>
    </row>
    <row r="7" customFormat="false" ht="15" hidden="false" customHeight="false" outlineLevel="0" collapsed="false">
      <c r="A7" s="10" t="s">
        <v>177</v>
      </c>
      <c r="B7" s="19"/>
      <c r="C7" s="19"/>
      <c r="D7" s="19"/>
      <c r="E7" s="19"/>
      <c r="F7" s="19"/>
    </row>
    <row r="8" customFormat="false" ht="15" hidden="false" customHeight="false" outlineLevel="0" collapsed="false">
      <c r="A8" s="10" t="s">
        <v>178</v>
      </c>
      <c r="B8" s="19"/>
      <c r="C8" s="19"/>
      <c r="D8" s="19"/>
      <c r="E8" s="19"/>
      <c r="F8" s="19"/>
    </row>
    <row r="9" customFormat="false" ht="15" hidden="false" customHeight="false" outlineLevel="0" collapsed="false">
      <c r="A9" s="10" t="s">
        <v>179</v>
      </c>
      <c r="B9" s="19"/>
      <c r="C9" s="19"/>
      <c r="D9" s="19"/>
      <c r="E9" s="19"/>
      <c r="F9" s="19"/>
    </row>
    <row r="10" customFormat="false" ht="15" hidden="false" customHeight="false" outlineLevel="0" collapsed="false">
      <c r="A10" s="10" t="s">
        <v>180</v>
      </c>
      <c r="B10" s="19"/>
      <c r="C10" s="19"/>
      <c r="D10" s="19"/>
      <c r="E10" s="19"/>
      <c r="F10" s="19"/>
    </row>
    <row r="11" customFormat="false" ht="15" hidden="false" customHeight="false" outlineLevel="0" collapsed="false">
      <c r="A11" s="10" t="s">
        <v>181</v>
      </c>
      <c r="B11" s="19"/>
      <c r="C11" s="19"/>
      <c r="D11" s="19"/>
      <c r="E11" s="19"/>
      <c r="F11" s="19"/>
    </row>
    <row r="12" customFormat="false" ht="15" hidden="false" customHeight="false" outlineLevel="0" collapsed="false">
      <c r="A12" s="10" t="s">
        <v>182</v>
      </c>
      <c r="B12" s="19"/>
      <c r="C12" s="19"/>
      <c r="D12" s="19"/>
      <c r="E12" s="19"/>
      <c r="F12" s="19"/>
    </row>
    <row r="13" customFormat="false" ht="15" hidden="false" customHeight="false" outlineLevel="0" collapsed="false">
      <c r="A13" s="10" t="s">
        <v>183</v>
      </c>
      <c r="B13" s="19"/>
      <c r="C13" s="19"/>
      <c r="D13" s="19"/>
      <c r="E13" s="19"/>
      <c r="F13" s="19"/>
    </row>
    <row r="14" customFormat="false" ht="15" hidden="false" customHeight="false" outlineLevel="0" collapsed="false">
      <c r="A14" s="10" t="s">
        <v>184</v>
      </c>
      <c r="B14" s="19"/>
      <c r="C14" s="19"/>
      <c r="D14" s="19"/>
      <c r="E14" s="19"/>
      <c r="F14" s="19"/>
    </row>
    <row r="15" customFormat="false" ht="15" hidden="false" customHeight="false" outlineLevel="0" collapsed="false">
      <c r="A15" s="10" t="s">
        <v>185</v>
      </c>
      <c r="B15" s="19"/>
      <c r="C15" s="19"/>
      <c r="D15" s="19"/>
      <c r="E15" s="19"/>
      <c r="F15" s="19"/>
    </row>
    <row r="17" customFormat="false" ht="15" hidden="false" customHeight="false" outlineLevel="0" collapsed="false">
      <c r="A17" s="10" t="s">
        <v>57</v>
      </c>
      <c r="B17" s="15" t="s">
        <v>186</v>
      </c>
      <c r="C17" s="15" t="s">
        <v>187</v>
      </c>
      <c r="D17" s="15" t="s">
        <v>84</v>
      </c>
      <c r="E17" s="15" t="s">
        <v>188</v>
      </c>
      <c r="F17" s="15" t="s">
        <v>189</v>
      </c>
    </row>
  </sheetData>
  <dataValidations count="1">
    <dataValidation allowBlank="true" errorStyle="stop" operator="between" showDropDown="false" showErrorMessage="false" showInputMessage="false" sqref="D5:D15" type="list">
      <formula1>"Sí,No,N/A"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&amp;CPágina &amp;P de &amp;N&amp;R&amp;A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1" min="2" style="0" width="11"/>
    <col collapsed="false" customWidth="true" hidden="false" outlineLevel="0" max="12" min="12" style="0" width="22"/>
  </cols>
  <sheetData>
    <row r="1" customFormat="false" ht="17.35" hidden="false" customHeight="false" outlineLevel="0" collapsed="false">
      <c r="A1" s="7" t="s">
        <v>190</v>
      </c>
    </row>
    <row r="2" customFormat="false" ht="15" hidden="false" customHeight="false" outlineLevel="0" collapsed="false">
      <c r="A2" s="8" t="s">
        <v>17</v>
      </c>
    </row>
    <row r="4" customFormat="false" ht="42" hidden="false" customHeight="true" outlineLevel="0" collapsed="false">
      <c r="A4" s="9" t="s">
        <v>191</v>
      </c>
      <c r="B4" s="9" t="s">
        <v>192</v>
      </c>
      <c r="C4" s="9" t="s">
        <v>193</v>
      </c>
      <c r="D4" s="9" t="s">
        <v>194</v>
      </c>
      <c r="E4" s="9" t="s">
        <v>195</v>
      </c>
      <c r="F4" s="9" t="s">
        <v>196</v>
      </c>
      <c r="G4" s="9" t="s">
        <v>197</v>
      </c>
      <c r="H4" s="9" t="s">
        <v>198</v>
      </c>
      <c r="I4" s="9" t="s">
        <v>199</v>
      </c>
      <c r="J4" s="9" t="s">
        <v>200</v>
      </c>
      <c r="K4" s="9" t="s">
        <v>201</v>
      </c>
      <c r="L4" s="9" t="s">
        <v>98</v>
      </c>
    </row>
    <row r="5" customFormat="false" ht="15" hidden="false" customHeight="false" outlineLevel="0" collapsed="false">
      <c r="A5" s="19"/>
      <c r="B5" s="17"/>
      <c r="C5" s="17"/>
      <c r="D5" s="17"/>
      <c r="E5" s="17"/>
      <c r="F5" s="17"/>
      <c r="G5" s="17"/>
      <c r="H5" s="17"/>
      <c r="I5" s="17"/>
      <c r="J5" s="27" t="str">
        <f aca="false">IF(COUNT(D5,F5)=2,F5-D5,"")</f>
        <v/>
      </c>
      <c r="K5" s="27" t="str">
        <f aca="false">IF(COUNT(E5,G5)=2,E5-G5,"")</f>
        <v/>
      </c>
      <c r="L5" s="19"/>
    </row>
    <row r="6" customFormat="false" ht="15" hidden="false" customHeight="false" outlineLevel="0" collapsed="false">
      <c r="A6" s="19"/>
      <c r="B6" s="17"/>
      <c r="C6" s="17"/>
      <c r="D6" s="17"/>
      <c r="E6" s="17"/>
      <c r="F6" s="17"/>
      <c r="G6" s="17"/>
      <c r="H6" s="17"/>
      <c r="I6" s="17"/>
      <c r="J6" s="27" t="str">
        <f aca="false">IF(COUNT(D6,F6)=2,F6-D6,"")</f>
        <v/>
      </c>
      <c r="K6" s="27" t="str">
        <f aca="false">IF(COUNT(E6,G6)=2,E6-G6,"")</f>
        <v/>
      </c>
      <c r="L6" s="19"/>
    </row>
    <row r="7" customFormat="false" ht="15" hidden="false" customHeight="false" outlineLevel="0" collapsed="false">
      <c r="A7" s="19"/>
      <c r="B7" s="17"/>
      <c r="C7" s="17"/>
      <c r="D7" s="17"/>
      <c r="E7" s="17"/>
      <c r="F7" s="17"/>
      <c r="G7" s="17"/>
      <c r="H7" s="17"/>
      <c r="I7" s="17"/>
      <c r="J7" s="27" t="str">
        <f aca="false">IF(COUNT(D7,F7)=2,F7-D7,"")</f>
        <v/>
      </c>
      <c r="K7" s="27" t="str">
        <f aca="false">IF(COUNT(E7,G7)=2,E7-G7,"")</f>
        <v/>
      </c>
      <c r="L7" s="19"/>
    </row>
    <row r="8" customFormat="false" ht="15" hidden="false" customHeight="false" outlineLevel="0" collapsed="false">
      <c r="A8" s="19"/>
      <c r="B8" s="17"/>
      <c r="C8" s="17"/>
      <c r="D8" s="17"/>
      <c r="E8" s="17"/>
      <c r="F8" s="17"/>
      <c r="G8" s="17"/>
      <c r="H8" s="17"/>
      <c r="I8" s="17"/>
      <c r="J8" s="27" t="str">
        <f aca="false">IF(COUNT(D8,F8)=2,F8-D8,"")</f>
        <v/>
      </c>
      <c r="K8" s="27" t="str">
        <f aca="false">IF(COUNT(E8,G8)=2,E8-G8,"")</f>
        <v/>
      </c>
      <c r="L8" s="19"/>
    </row>
    <row r="9" customFormat="false" ht="15" hidden="false" customHeight="false" outlineLevel="0" collapsed="false">
      <c r="A9" s="19"/>
      <c r="B9" s="17"/>
      <c r="C9" s="17"/>
      <c r="D9" s="17"/>
      <c r="E9" s="17"/>
      <c r="F9" s="17"/>
      <c r="G9" s="17"/>
      <c r="H9" s="17"/>
      <c r="I9" s="17"/>
      <c r="J9" s="27" t="str">
        <f aca="false">IF(COUNT(D9,F9)=2,F9-D9,"")</f>
        <v/>
      </c>
      <c r="K9" s="27" t="str">
        <f aca="false">IF(COUNT(E9,G9)=2,E9-G9,"")</f>
        <v/>
      </c>
      <c r="L9" s="19"/>
    </row>
    <row r="10" customFormat="false" ht="15" hidden="false" customHeight="false" outlineLevel="0" collapsed="false">
      <c r="A10" s="19"/>
      <c r="B10" s="17"/>
      <c r="C10" s="17"/>
      <c r="D10" s="17"/>
      <c r="E10" s="17"/>
      <c r="F10" s="17"/>
      <c r="G10" s="17"/>
      <c r="H10" s="17"/>
      <c r="I10" s="17"/>
      <c r="J10" s="27" t="str">
        <f aca="false">IF(COUNT(D10,F10)=2,F10-D10,"")</f>
        <v/>
      </c>
      <c r="K10" s="27" t="str">
        <f aca="false">IF(COUNT(E10,G10)=2,E10-G10,"")</f>
        <v/>
      </c>
      <c r="L10" s="19"/>
    </row>
    <row r="11" customFormat="false" ht="15" hidden="false" customHeight="false" outlineLevel="0" collapsed="false">
      <c r="A11" s="19"/>
      <c r="B11" s="17"/>
      <c r="C11" s="17"/>
      <c r="D11" s="17"/>
      <c r="E11" s="17"/>
      <c r="F11" s="17"/>
      <c r="G11" s="17"/>
      <c r="H11" s="17"/>
      <c r="I11" s="17"/>
      <c r="J11" s="27" t="str">
        <f aca="false">IF(COUNT(D11,F11)=2,F11-D11,"")</f>
        <v/>
      </c>
      <c r="K11" s="27" t="str">
        <f aca="false">IF(COUNT(E11,G11)=2,E11-G11,"")</f>
        <v/>
      </c>
      <c r="L11" s="19"/>
    </row>
    <row r="12" customFormat="false" ht="15" hidden="false" customHeight="false" outlineLevel="0" collapsed="false">
      <c r="A12" s="19"/>
      <c r="B12" s="17"/>
      <c r="C12" s="17"/>
      <c r="D12" s="17"/>
      <c r="E12" s="17"/>
      <c r="F12" s="17"/>
      <c r="G12" s="17"/>
      <c r="H12" s="17"/>
      <c r="I12" s="17"/>
      <c r="J12" s="27" t="str">
        <f aca="false">IF(COUNT(D12,F12)=2,F12-D12,"")</f>
        <v/>
      </c>
      <c r="K12" s="27" t="str">
        <f aca="false">IF(COUNT(E12,G12)=2,E12-G12,"")</f>
        <v/>
      </c>
      <c r="L12" s="19"/>
    </row>
    <row r="13" customFormat="false" ht="15" hidden="false" customHeight="false" outlineLevel="0" collapsed="false">
      <c r="A13" s="19"/>
      <c r="B13" s="17"/>
      <c r="C13" s="17"/>
      <c r="D13" s="17"/>
      <c r="E13" s="17"/>
      <c r="F13" s="17"/>
      <c r="G13" s="17"/>
      <c r="H13" s="17"/>
      <c r="I13" s="17"/>
      <c r="J13" s="27" t="str">
        <f aca="false">IF(COUNT(D13,F13)=2,F13-D13,"")</f>
        <v/>
      </c>
      <c r="K13" s="27" t="str">
        <f aca="false">IF(COUNT(E13,G13)=2,E13-G13,"")</f>
        <v/>
      </c>
      <c r="L13" s="19"/>
    </row>
    <row r="14" customFormat="false" ht="15" hidden="false" customHeight="false" outlineLevel="0" collapsed="false">
      <c r="A14" s="19"/>
      <c r="B14" s="17"/>
      <c r="C14" s="17"/>
      <c r="D14" s="17"/>
      <c r="E14" s="17"/>
      <c r="F14" s="17"/>
      <c r="G14" s="17"/>
      <c r="H14" s="17"/>
      <c r="I14" s="17"/>
      <c r="J14" s="27" t="str">
        <f aca="false">IF(COUNT(D14,F14)=2,F14-D14,"")</f>
        <v/>
      </c>
      <c r="K14" s="27" t="str">
        <f aca="false">IF(COUNT(E14,G14)=2,E14-G14,"")</f>
        <v/>
      </c>
      <c r="L14" s="19"/>
    </row>
    <row r="16" customFormat="false" ht="15" hidden="false" customHeight="false" outlineLevel="0" collapsed="false">
      <c r="A16" s="15" t="s">
        <v>202</v>
      </c>
      <c r="B16" s="15" t="n">
        <v>26.5</v>
      </c>
      <c r="C16" s="15" t="n">
        <v>85</v>
      </c>
      <c r="D16" s="15" t="n">
        <v>-8</v>
      </c>
      <c r="E16" s="15" t="n">
        <v>30</v>
      </c>
      <c r="F16" s="15" t="n">
        <v>0</v>
      </c>
      <c r="G16" s="15" t="n">
        <v>26</v>
      </c>
      <c r="H16" s="15" t="n">
        <v>95</v>
      </c>
      <c r="I16" s="15" t="n">
        <v>32</v>
      </c>
      <c r="J16" s="27" t="n">
        <f aca="false">F16-D16</f>
        <v>8</v>
      </c>
      <c r="K16" s="27" t="n">
        <f aca="false">E16-G16</f>
        <v>4</v>
      </c>
      <c r="L16" s="15" t="s">
        <v>203</v>
      </c>
    </row>
    <row r="18" customFormat="false" ht="15" hidden="false" customHeight="false" outlineLevel="0" collapsed="false">
      <c r="A18" s="28" t="s">
        <v>204</v>
      </c>
      <c r="D18" s="17"/>
    </row>
    <row r="19" customFormat="false" ht="15" hidden="false" customHeight="false" outlineLevel="0" collapsed="false">
      <c r="A19" s="28" t="s">
        <v>205</v>
      </c>
      <c r="D19" s="21"/>
    </row>
    <row r="20" customFormat="false" ht="15" hidden="false" customHeight="false" outlineLevel="0" collapsed="false">
      <c r="A20" s="13" t="s">
        <v>206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&amp;CPágina &amp;P de 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4" min="2" style="0" width="16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7" t="s">
        <v>207</v>
      </c>
    </row>
    <row r="2" customFormat="false" ht="15" hidden="false" customHeight="false" outlineLevel="0" collapsed="false">
      <c r="A2" s="8" t="s">
        <v>17</v>
      </c>
    </row>
    <row r="4" customFormat="false" ht="22.35" hidden="false" customHeight="false" outlineLevel="0" collapsed="false">
      <c r="A4" s="9" t="s">
        <v>208</v>
      </c>
      <c r="B4" s="9" t="s">
        <v>209</v>
      </c>
      <c r="C4" s="9" t="s">
        <v>210</v>
      </c>
      <c r="D4" s="9" t="s">
        <v>211</v>
      </c>
      <c r="E4" s="9" t="s">
        <v>98</v>
      </c>
    </row>
    <row r="5" customFormat="false" ht="15" hidden="false" customHeight="false" outlineLevel="0" collapsed="false">
      <c r="A5" s="17"/>
      <c r="B5" s="17"/>
      <c r="C5" s="17"/>
      <c r="D5" s="17"/>
      <c r="E5" s="19"/>
    </row>
    <row r="6" customFormat="false" ht="15" hidden="false" customHeight="false" outlineLevel="0" collapsed="false">
      <c r="A6" s="17"/>
      <c r="B6" s="17"/>
      <c r="C6" s="17"/>
      <c r="D6" s="17"/>
      <c r="E6" s="19"/>
    </row>
    <row r="7" customFormat="false" ht="15" hidden="false" customHeight="false" outlineLevel="0" collapsed="false">
      <c r="A7" s="17"/>
      <c r="B7" s="17"/>
      <c r="C7" s="17"/>
      <c r="D7" s="17"/>
      <c r="E7" s="19"/>
    </row>
    <row r="8" customFormat="false" ht="15" hidden="false" customHeight="false" outlineLevel="0" collapsed="false">
      <c r="A8" s="17"/>
      <c r="B8" s="17"/>
      <c r="C8" s="17"/>
      <c r="D8" s="17"/>
      <c r="E8" s="19"/>
    </row>
    <row r="9" customFormat="false" ht="15" hidden="false" customHeight="false" outlineLevel="0" collapsed="false">
      <c r="A9" s="17"/>
      <c r="B9" s="17"/>
      <c r="C9" s="17"/>
      <c r="D9" s="17"/>
      <c r="E9" s="19"/>
    </row>
    <row r="10" customFormat="false" ht="15" hidden="false" customHeight="false" outlineLevel="0" collapsed="false">
      <c r="A10" s="17"/>
      <c r="B10" s="17"/>
      <c r="C10" s="17"/>
      <c r="D10" s="17"/>
      <c r="E10" s="19"/>
    </row>
    <row r="11" customFormat="false" ht="15" hidden="false" customHeight="false" outlineLevel="0" collapsed="false">
      <c r="A11" s="17"/>
      <c r="B11" s="17"/>
      <c r="C11" s="17"/>
      <c r="D11" s="17"/>
      <c r="E11" s="19"/>
    </row>
    <row r="12" customFormat="false" ht="15" hidden="false" customHeight="false" outlineLevel="0" collapsed="false">
      <c r="A12" s="17"/>
      <c r="B12" s="17"/>
      <c r="C12" s="17"/>
      <c r="D12" s="17"/>
      <c r="E12" s="19"/>
    </row>
    <row r="13" customFormat="false" ht="15" hidden="false" customHeight="false" outlineLevel="0" collapsed="false">
      <c r="A13" s="17"/>
      <c r="B13" s="17"/>
      <c r="C13" s="17"/>
      <c r="D13" s="17"/>
      <c r="E13" s="19"/>
    </row>
    <row r="14" customFormat="false" ht="15" hidden="false" customHeight="false" outlineLevel="0" collapsed="false">
      <c r="A14" s="17"/>
      <c r="B14" s="17"/>
      <c r="C14" s="17"/>
      <c r="D14" s="17"/>
      <c r="E14" s="19"/>
    </row>
    <row r="15" customFormat="false" ht="15" hidden="false" customHeight="false" outlineLevel="0" collapsed="false">
      <c r="A15" s="17"/>
      <c r="B15" s="17"/>
      <c r="C15" s="17"/>
      <c r="D15" s="17"/>
      <c r="E15" s="19"/>
    </row>
    <row r="16" customFormat="false" ht="15" hidden="false" customHeight="false" outlineLevel="0" collapsed="false">
      <c r="A16" s="17"/>
      <c r="B16" s="17"/>
      <c r="C16" s="17"/>
      <c r="D16" s="17"/>
      <c r="E16" s="19"/>
    </row>
    <row r="17" customFormat="false" ht="15" hidden="false" customHeight="false" outlineLevel="0" collapsed="false">
      <c r="A17" s="17"/>
      <c r="B17" s="17"/>
      <c r="C17" s="17"/>
      <c r="D17" s="17"/>
      <c r="E17" s="19"/>
    </row>
    <row r="18" customFormat="false" ht="15" hidden="false" customHeight="false" outlineLevel="0" collapsed="false">
      <c r="A18" s="17"/>
      <c r="B18" s="17"/>
      <c r="C18" s="17"/>
      <c r="D18" s="17"/>
      <c r="E18" s="19"/>
    </row>
    <row r="19" customFormat="false" ht="15" hidden="false" customHeight="false" outlineLevel="0" collapsed="false">
      <c r="A19" s="17"/>
      <c r="B19" s="17"/>
      <c r="C19" s="17"/>
      <c r="D19" s="17"/>
      <c r="E19" s="19"/>
    </row>
    <row r="20" customFormat="false" ht="15" hidden="false" customHeight="false" outlineLevel="0" collapsed="false">
      <c r="A20" s="17"/>
      <c r="B20" s="17"/>
      <c r="C20" s="17"/>
      <c r="D20" s="17"/>
      <c r="E20" s="19"/>
    </row>
    <row r="22" customFormat="false" ht="32.8" hidden="false" customHeight="false" outlineLevel="0" collapsed="false">
      <c r="A22" s="10" t="s">
        <v>212</v>
      </c>
      <c r="B22" s="15" t="s">
        <v>213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&amp;CPágina &amp;P de &amp;N&amp;R&amp;A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7" t="s">
        <v>214</v>
      </c>
    </row>
    <row r="2" customFormat="false" ht="15" hidden="false" customHeight="false" outlineLevel="0" collapsed="false">
      <c r="A2" s="8" t="s">
        <v>17</v>
      </c>
    </row>
    <row r="4" customFormat="false" ht="15" hidden="false" customHeight="false" outlineLevel="0" collapsed="false">
      <c r="A4" s="9" t="s">
        <v>215</v>
      </c>
      <c r="B4" s="9" t="s">
        <v>216</v>
      </c>
      <c r="C4" s="9" t="s">
        <v>217</v>
      </c>
      <c r="D4" s="9" t="s">
        <v>218</v>
      </c>
      <c r="E4" s="9" t="s">
        <v>174</v>
      </c>
      <c r="F4" s="9" t="s">
        <v>98</v>
      </c>
    </row>
    <row r="5" customFormat="false" ht="15" hidden="false" customHeight="false" outlineLevel="0" collapsed="false">
      <c r="A5" s="19"/>
      <c r="B5" s="19"/>
      <c r="C5" s="19"/>
      <c r="D5" s="19"/>
      <c r="E5" s="19"/>
      <c r="F5" s="19"/>
    </row>
    <row r="6" customFormat="false" ht="15" hidden="false" customHeight="false" outlineLevel="0" collapsed="false">
      <c r="A6" s="19"/>
      <c r="B6" s="19"/>
      <c r="C6" s="19"/>
      <c r="D6" s="19"/>
      <c r="E6" s="19"/>
      <c r="F6" s="19"/>
    </row>
    <row r="7" customFormat="false" ht="15" hidden="false" customHeight="false" outlineLevel="0" collapsed="false">
      <c r="A7" s="19"/>
      <c r="B7" s="19"/>
      <c r="C7" s="19"/>
      <c r="D7" s="19"/>
      <c r="E7" s="19"/>
      <c r="F7" s="19"/>
    </row>
    <row r="8" customFormat="false" ht="15" hidden="false" customHeight="false" outlineLevel="0" collapsed="false">
      <c r="A8" s="19"/>
      <c r="B8" s="19"/>
      <c r="C8" s="19"/>
      <c r="D8" s="19"/>
      <c r="E8" s="19"/>
      <c r="F8" s="19"/>
    </row>
    <row r="9" customFormat="false" ht="15" hidden="false" customHeight="false" outlineLevel="0" collapsed="false">
      <c r="A9" s="19"/>
      <c r="B9" s="19"/>
      <c r="C9" s="19"/>
      <c r="D9" s="19"/>
      <c r="E9" s="19"/>
      <c r="F9" s="19"/>
    </row>
    <row r="10" customFormat="false" ht="15" hidden="false" customHeight="false" outlineLevel="0" collapsed="false">
      <c r="A10" s="19"/>
      <c r="B10" s="19"/>
      <c r="C10" s="19"/>
      <c r="D10" s="19"/>
      <c r="E10" s="19"/>
      <c r="F10" s="19"/>
    </row>
    <row r="11" customFormat="false" ht="15" hidden="false" customHeight="false" outlineLevel="0" collapsed="false">
      <c r="A11" s="19"/>
      <c r="B11" s="19"/>
      <c r="C11" s="19"/>
      <c r="D11" s="19"/>
      <c r="E11" s="19"/>
      <c r="F11" s="19"/>
    </row>
    <row r="12" customFormat="false" ht="15" hidden="false" customHeight="false" outlineLevel="0" collapsed="false">
      <c r="A12" s="19"/>
      <c r="B12" s="19"/>
      <c r="C12" s="19"/>
      <c r="D12" s="19"/>
      <c r="E12" s="19"/>
      <c r="F12" s="19"/>
    </row>
    <row r="13" customFormat="false" ht="15" hidden="false" customHeight="false" outlineLevel="0" collapsed="false">
      <c r="A13" s="19"/>
      <c r="B13" s="19"/>
      <c r="C13" s="19"/>
      <c r="D13" s="19"/>
      <c r="E13" s="19"/>
      <c r="F13" s="19"/>
    </row>
    <row r="14" customFormat="false" ht="15" hidden="false" customHeight="false" outlineLevel="0" collapsed="false">
      <c r="A14" s="19"/>
      <c r="B14" s="19"/>
      <c r="C14" s="19"/>
      <c r="D14" s="19"/>
      <c r="E14" s="19"/>
      <c r="F14" s="19"/>
    </row>
    <row r="15" customFormat="false" ht="15" hidden="false" customHeight="false" outlineLevel="0" collapsed="false">
      <c r="A15" s="19"/>
      <c r="B15" s="19"/>
      <c r="C15" s="19"/>
      <c r="D15" s="19"/>
      <c r="E15" s="19"/>
      <c r="F15" s="19"/>
    </row>
    <row r="16" customFormat="false" ht="15" hidden="false" customHeight="false" outlineLevel="0" collapsed="false">
      <c r="A16" s="19"/>
      <c r="B16" s="19"/>
      <c r="C16" s="19"/>
      <c r="D16" s="19"/>
      <c r="E16" s="19"/>
      <c r="F16" s="19"/>
    </row>
    <row r="17" customFormat="false" ht="15" hidden="false" customHeight="false" outlineLevel="0" collapsed="false">
      <c r="A17" s="19"/>
      <c r="B17" s="19"/>
      <c r="C17" s="19"/>
      <c r="D17" s="19"/>
      <c r="E17" s="19"/>
      <c r="F17" s="19"/>
    </row>
    <row r="18" customFormat="false" ht="15" hidden="false" customHeight="false" outlineLevel="0" collapsed="false">
      <c r="A18" s="19"/>
      <c r="B18" s="19"/>
      <c r="C18" s="19"/>
      <c r="D18" s="19"/>
      <c r="E18" s="19"/>
      <c r="F18" s="19"/>
    </row>
    <row r="19" customFormat="false" ht="15" hidden="false" customHeight="false" outlineLevel="0" collapsed="false">
      <c r="A19" s="19"/>
      <c r="B19" s="19"/>
      <c r="C19" s="19"/>
      <c r="D19" s="19"/>
      <c r="E19" s="19"/>
      <c r="F19" s="19"/>
    </row>
    <row r="20" customFormat="false" ht="15" hidden="false" customHeight="false" outlineLevel="0" collapsed="false">
      <c r="A20" s="19"/>
      <c r="B20" s="19"/>
      <c r="C20" s="19"/>
      <c r="D20" s="19"/>
      <c r="E20" s="19"/>
      <c r="F20" s="19"/>
    </row>
    <row r="21" customFormat="false" ht="15" hidden="false" customHeight="false" outlineLevel="0" collapsed="false">
      <c r="A21" s="19"/>
      <c r="B21" s="19"/>
      <c r="C21" s="19"/>
      <c r="D21" s="19"/>
      <c r="E21" s="19"/>
      <c r="F21" s="19"/>
    </row>
    <row r="22" customFormat="false" ht="15" hidden="false" customHeight="false" outlineLevel="0" collapsed="false">
      <c r="A22" s="19"/>
      <c r="B22" s="19"/>
      <c r="C22" s="19"/>
      <c r="D22" s="19"/>
      <c r="E22" s="19"/>
      <c r="F22" s="19"/>
    </row>
    <row r="23" customFormat="false" ht="15" hidden="false" customHeight="false" outlineLevel="0" collapsed="false">
      <c r="A23" s="19"/>
      <c r="B23" s="19"/>
      <c r="C23" s="19"/>
      <c r="D23" s="19"/>
      <c r="E23" s="19"/>
      <c r="F23" s="19"/>
    </row>
    <row r="24" customFormat="false" ht="15" hidden="false" customHeight="false" outlineLevel="0" collapsed="false">
      <c r="A24" s="19"/>
      <c r="B24" s="19"/>
      <c r="C24" s="19"/>
      <c r="D24" s="19"/>
      <c r="E24" s="19"/>
      <c r="F24" s="19"/>
    </row>
    <row r="25" customFormat="false" ht="15" hidden="false" customHeight="false" outlineLevel="0" collapsed="false">
      <c r="A25" s="19"/>
      <c r="B25" s="19"/>
      <c r="C25" s="19"/>
      <c r="D25" s="19"/>
      <c r="E25" s="19"/>
      <c r="F25" s="19"/>
    </row>
    <row r="26" customFormat="false" ht="15" hidden="false" customHeight="false" outlineLevel="0" collapsed="false">
      <c r="A26" s="19"/>
      <c r="B26" s="19"/>
      <c r="C26" s="19"/>
      <c r="D26" s="19"/>
      <c r="E26" s="19"/>
      <c r="F26" s="19"/>
    </row>
    <row r="27" customFormat="false" ht="15" hidden="false" customHeight="false" outlineLevel="0" collapsed="false">
      <c r="A27" s="19"/>
      <c r="B27" s="19"/>
      <c r="C27" s="19"/>
      <c r="D27" s="19"/>
      <c r="E27" s="19"/>
      <c r="F27" s="19"/>
    </row>
    <row r="28" customFormat="false" ht="15" hidden="false" customHeight="false" outlineLevel="0" collapsed="false">
      <c r="A28" s="19"/>
      <c r="B28" s="19"/>
      <c r="C28" s="19"/>
      <c r="D28" s="19"/>
      <c r="E28" s="19"/>
      <c r="F28" s="19"/>
    </row>
    <row r="29" customFormat="false" ht="15" hidden="false" customHeight="false" outlineLevel="0" collapsed="false">
      <c r="A29" s="19"/>
      <c r="B29" s="19"/>
      <c r="C29" s="19"/>
      <c r="D29" s="19"/>
      <c r="E29" s="19"/>
      <c r="F29" s="19"/>
    </row>
    <row r="31" customFormat="false" ht="22.35" hidden="false" customHeight="false" outlineLevel="0" collapsed="false">
      <c r="A31" s="15" t="s">
        <v>219</v>
      </c>
      <c r="B31" s="15" t="s">
        <v>220</v>
      </c>
      <c r="C31" s="15" t="s">
        <v>221</v>
      </c>
      <c r="D31" s="15" t="s">
        <v>222</v>
      </c>
      <c r="E31" s="15" t="s">
        <v>188</v>
      </c>
      <c r="F31" s="15" t="s">
        <v>223</v>
      </c>
    </row>
    <row r="33" customFormat="false" ht="15" hidden="false" customHeight="false" outlineLevel="0" collapsed="false">
      <c r="A33" s="13" t="s">
        <v>224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&amp;CPágina &amp;P de &amp;N&amp;R&amp;A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60"/>
  </cols>
  <sheetData>
    <row r="1" customFormat="false" ht="17.35" hidden="false" customHeight="false" outlineLevel="0" collapsed="false">
      <c r="A1" s="7" t="s">
        <v>225</v>
      </c>
    </row>
    <row r="2" customFormat="false" ht="15" hidden="false" customHeight="false" outlineLevel="0" collapsed="false">
      <c r="A2" s="8" t="s">
        <v>17</v>
      </c>
    </row>
    <row r="4" customFormat="false" ht="15" hidden="false" customHeight="false" outlineLevel="0" collapsed="false">
      <c r="A4" s="10" t="s">
        <v>226</v>
      </c>
      <c r="B4" s="19"/>
    </row>
    <row r="5" customFormat="false" ht="15" hidden="false" customHeight="false" outlineLevel="0" collapsed="false">
      <c r="A5" s="10" t="s">
        <v>227</v>
      </c>
      <c r="B5" s="23" t="str">
        <f aca="false">'3 Estanqueidad y vacío'!B17</f>
        <v/>
      </c>
    </row>
    <row r="6" customFormat="false" ht="15" hidden="false" customHeight="false" outlineLevel="0" collapsed="false">
      <c r="A6" s="10" t="s">
        <v>142</v>
      </c>
      <c r="B6" s="23" t="str">
        <f aca="false">'3 Estanqueidad y vacío'!B27</f>
        <v/>
      </c>
    </row>
    <row r="7" customFormat="false" ht="15" hidden="false" customHeight="false" outlineLevel="0" collapsed="false">
      <c r="A7" s="10" t="s">
        <v>228</v>
      </c>
      <c r="B7" s="23" t="n">
        <f aca="false">'2 Pre-arranque'!C20</f>
        <v>0</v>
      </c>
    </row>
    <row r="8" customFormat="false" ht="15" hidden="false" customHeight="false" outlineLevel="0" collapsed="false">
      <c r="A8" s="10" t="s">
        <v>81</v>
      </c>
      <c r="B8" s="18" t="str">
        <f aca="false">'1 Datos'!B18</f>
        <v/>
      </c>
    </row>
    <row r="9" customFormat="false" ht="15" hidden="false" customHeight="false" outlineLevel="0" collapsed="false">
      <c r="A9" s="10" t="s">
        <v>229</v>
      </c>
      <c r="B9" s="23" t="str">
        <f aca="false">'1 Datos'!B19</f>
        <v/>
      </c>
    </row>
    <row r="10" customFormat="false" ht="15" hidden="false" customHeight="false" outlineLevel="0" collapsed="false">
      <c r="A10" s="10" t="s">
        <v>230</v>
      </c>
      <c r="B10" s="19"/>
    </row>
    <row r="11" customFormat="false" ht="22.35" hidden="false" customHeight="false" outlineLevel="0" collapsed="false">
      <c r="A11" s="10" t="s">
        <v>231</v>
      </c>
      <c r="B11" s="19"/>
    </row>
    <row r="12" customFormat="false" ht="22.35" hidden="false" customHeight="false" outlineLevel="0" collapsed="false">
      <c r="A12" s="10" t="s">
        <v>232</v>
      </c>
      <c r="B12" s="19"/>
    </row>
    <row r="13" customFormat="false" ht="45" hidden="false" customHeight="true" outlineLevel="0" collapsed="false">
      <c r="A13" s="10" t="s">
        <v>233</v>
      </c>
      <c r="B13" s="19"/>
    </row>
    <row r="14" customFormat="false" ht="45" hidden="false" customHeight="true" outlineLevel="0" collapsed="false">
      <c r="A14" s="10" t="s">
        <v>234</v>
      </c>
      <c r="B14" s="19"/>
    </row>
    <row r="15" customFormat="false" ht="15" hidden="false" customHeight="false" outlineLevel="0" collapsed="false">
      <c r="A15" s="10" t="s">
        <v>235</v>
      </c>
      <c r="B15" s="19"/>
    </row>
  </sheetData>
  <dataValidations count="1">
    <dataValidation allowBlank="true" errorStyle="stop" operator="between" showDropDown="false" showErrorMessage="false" showInputMessage="false" sqref="B4" type="list">
      <formula1>"Correcta,Correcta con reservas,No correcta"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&amp;CPágina &amp;P de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2026-10-11T16:12:45Z</dcterms:created>
  <dc:creator>openpyxl</dc:creator>
  <dc:description/>
  <dc:language>en-US</dc:language>
  <cp:lastModifiedBy/>
  <dcterms:modified xsi:type="dcterms:W3CDTF">2026-10-11T18:12:48Z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